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천안산학협력단\8. 연구비 관리 규정 관련\상명대학교 천안산학협력단 교외연구비 관리 운영 세부지침\20차 개정\(20차 개정) 서식 모음\"/>
    </mc:Choice>
  </mc:AlternateContent>
  <bookViews>
    <workbookView xWindow="0" yWindow="0" windowWidth="28800" windowHeight="10935"/>
  </bookViews>
  <sheets>
    <sheet name="제안서 제출 신청서" sheetId="1" r:id="rId1"/>
    <sheet name="학술(기술)연구 수행확인서" sheetId="5" r:id="rId2"/>
    <sheet name="간접비계산공식" sheetId="3" state="hidden" r:id="rId3"/>
    <sheet name="구분2" sheetId="4" r:id="rId4"/>
    <sheet name="Sheet1" sheetId="6" state="hidden" r:id="rId5"/>
  </sheets>
  <externalReferences>
    <externalReference r:id="rId6"/>
  </externalReferences>
  <definedNames>
    <definedName name="_xlnm._FilterDatabase" localSheetId="3" hidden="1">구분2!$A$6:$P$63</definedName>
    <definedName name="_xlnm.Print_Area" localSheetId="0">'제안서 제출 신청서'!$A$2:$O$37</definedName>
    <definedName name="_xlnm.Print_Area" localSheetId="1">'학술(기술)연구 수행확인서'!$A$1:$E$22</definedName>
    <definedName name="부처명" localSheetId="2">[1]구분!$G$2:$G$22</definedName>
    <definedName name="부처명">#REF!</definedName>
    <definedName name="사업구분" localSheetId="2">[1]구분!$I$2:$I$7</definedName>
    <definedName name="사업구분">구분2!$P$7:$P$12</definedName>
    <definedName name="재원">구분2!$G$7:$G$25</definedName>
    <definedName name="재원구분">구분2!$J$7:$J$65</definedName>
    <definedName name="참여형태" localSheetId="2">[1]구분!$B$2:$B$6</definedName>
    <definedName name="참여형태">구분2!$N$7:$N$9</definedName>
    <definedName name="협약구분">[1]구분!$K$2:$K$3</definedName>
  </definedNames>
  <calcPr calcId="162913"/>
</workbook>
</file>

<file path=xl/calcChain.xml><?xml version="1.0" encoding="utf-8"?>
<calcChain xmlns="http://schemas.openxmlformats.org/spreadsheetml/2006/main">
  <c r="C21" i="1" l="1"/>
  <c r="I10" i="1" l="1"/>
  <c r="G10" i="1"/>
  <c r="E19" i="5" l="1"/>
  <c r="C5" i="5"/>
  <c r="E17" i="5" s="1"/>
  <c r="C6" i="5"/>
  <c r="C7" i="5"/>
  <c r="E8" i="5"/>
  <c r="C8" i="5"/>
  <c r="E5" i="1" l="1"/>
  <c r="I5" i="1" l="1"/>
  <c r="J33" i="1"/>
  <c r="C10" i="5"/>
  <c r="C9" i="5"/>
  <c r="L17" i="1"/>
  <c r="M19" i="1"/>
  <c r="G19" i="1"/>
  <c r="L20" i="1"/>
  <c r="C6" i="3"/>
  <c r="B6" i="3"/>
  <c r="D6" i="3"/>
  <c r="E6" i="3"/>
  <c r="B31" i="1"/>
  <c r="G13" i="1"/>
  <c r="G12" i="1"/>
</calcChain>
</file>

<file path=xl/comments1.xml><?xml version="1.0" encoding="utf-8"?>
<comments xmlns="http://schemas.openxmlformats.org/spreadsheetml/2006/main">
  <authors>
    <author>handoosil</author>
  </authors>
  <commentList>
    <comment ref="B11" authorId="0" shapeId="0">
      <text>
        <r>
          <rPr>
            <b/>
            <sz val="9"/>
            <color indexed="81"/>
            <rFont val="돋움"/>
            <family val="3"/>
            <charset val="129"/>
          </rPr>
          <t>연구기간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연구기간은 반드시
YYYY-MM-DD형식으로 입력하여 주시기 바랍니다.</t>
        </r>
      </text>
    </comment>
    <comment ref="C12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  <comment ref="E12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  <comment ref="C13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  <comment ref="E13" authorId="0" shapeId="0">
      <text>
        <r>
          <rPr>
            <sz val="9"/>
            <color indexed="81"/>
            <rFont val="돋움"/>
            <family val="3"/>
            <charset val="129"/>
          </rPr>
          <t>연구기간은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반드시
</t>
        </r>
        <r>
          <rPr>
            <sz val="9"/>
            <color indexed="81"/>
            <rFont val="Tahoma"/>
            <family val="2"/>
          </rPr>
          <t>YYYY-MM-DD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  <comment ref="B14" authorId="0" shapeId="0">
      <text>
        <r>
          <rPr>
            <sz val="10"/>
            <color indexed="81"/>
            <rFont val="돋움"/>
            <family val="3"/>
            <charset val="129"/>
          </rPr>
          <t>협동연구비 등을 제외한 순수하게 상명대학교산학협력단에서 관리할 예산만 입력하십시오.</t>
        </r>
      </text>
    </comment>
    <comment ref="C17" authorId="0" shapeId="0">
      <text>
        <r>
          <rPr>
            <sz val="9"/>
            <color indexed="81"/>
            <rFont val="돋움"/>
            <family val="3"/>
            <charset val="129"/>
          </rPr>
          <t>참여연구기관의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연구비를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제외한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순수하게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상명대학교산학협력단에서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관리할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예산만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입력하십시오</t>
        </r>
        <r>
          <rPr>
            <b/>
            <sz val="9"/>
            <color indexed="81"/>
            <rFont val="Tahoma"/>
            <family val="2"/>
          </rPr>
          <t>.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11" authorId="0" shapeId="0">
      <text>
        <r>
          <rPr>
            <b/>
            <sz val="11"/>
            <color indexed="81"/>
            <rFont val="돋움"/>
            <family val="3"/>
            <charset val="129"/>
          </rPr>
          <t>오른쪽의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선택버튼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중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선택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입력함</t>
        </r>
        <r>
          <rPr>
            <b/>
            <sz val="11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2" authorId="0" shapeId="0">
      <text>
        <r>
          <rPr>
            <b/>
            <sz val="12"/>
            <color indexed="81"/>
            <rFont val="돋움"/>
            <family val="3"/>
            <charset val="129"/>
          </rPr>
          <t>연구성격에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분류한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사항을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근거로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전문적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연구의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목표</t>
        </r>
        <r>
          <rPr>
            <b/>
            <sz val="12"/>
            <color indexed="81"/>
            <rFont val="Tahoma"/>
            <family val="2"/>
          </rPr>
          <t xml:space="preserve">, </t>
        </r>
        <r>
          <rPr>
            <b/>
            <sz val="12"/>
            <color indexed="81"/>
            <rFont val="돋움"/>
            <family val="3"/>
            <charset val="129"/>
          </rPr>
          <t>수행계획등을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기술</t>
        </r>
        <r>
          <rPr>
            <sz val="12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<sst xmlns="http://schemas.openxmlformats.org/spreadsheetml/2006/main" count="222" uniqueCount="216">
  <si>
    <t xml:space="preserve">신청인: </t>
    <phoneticPr fontId="2" type="noConversion"/>
  </si>
  <si>
    <t>(인)</t>
    <phoneticPr fontId="2" type="noConversion"/>
  </si>
  <si>
    <t>기타 서류</t>
    <phoneticPr fontId="2" type="noConversion"/>
  </si>
  <si>
    <t>전자입찰일시</t>
    <phoneticPr fontId="2" type="noConversion"/>
  </si>
  <si>
    <t>방법</t>
    <phoneticPr fontId="2" type="noConversion"/>
  </si>
  <si>
    <t>년     월     일     시     분</t>
    <phoneticPr fontId="2" type="noConversion"/>
  </si>
  <si>
    <t>※전자입찰시 연구책임자가 산학협력단에 직접 방문하셔야 합니다.</t>
    <phoneticPr fontId="2" type="noConversion"/>
  </si>
  <si>
    <t xml:space="preserve">붙임 </t>
    <phoneticPr fontId="2" type="noConversion"/>
  </si>
  <si>
    <t>1. 제안서(연구계획서) 1부.</t>
    <phoneticPr fontId="2" type="noConversion"/>
  </si>
  <si>
    <t>2. 사업공고문 1부.</t>
    <phoneticPr fontId="2" type="noConversion"/>
  </si>
  <si>
    <t xml:space="preserve">       본인은 지원기관 및 상명대학교(산학협력단)의 제규정(기준)을 준수하여
제안서(연구계획서)를 작성하였음을 확약하며 제안서(연구계획서) 제출을 신청합니다.</t>
    <phoneticPr fontId="2" type="noConversion"/>
  </si>
  <si>
    <t>지원기관</t>
    <phoneticPr fontId="2" type="noConversion"/>
  </si>
  <si>
    <t>연구책임자</t>
    <phoneticPr fontId="2" type="noConversion"/>
  </si>
  <si>
    <t>성  명</t>
    <phoneticPr fontId="2" type="noConversion"/>
  </si>
  <si>
    <t>연구시작일</t>
    <phoneticPr fontId="2" type="noConversion"/>
  </si>
  <si>
    <t>연구종료일</t>
    <phoneticPr fontId="2" type="noConversion"/>
  </si>
  <si>
    <t>개월수</t>
    <phoneticPr fontId="2" type="noConversion"/>
  </si>
  <si>
    <t>제안서(연구계획서) 제출 신청서</t>
    <phoneticPr fontId="2" type="noConversion"/>
  </si>
  <si>
    <t>담  당</t>
    <phoneticPr fontId="2" type="noConversion"/>
  </si>
  <si>
    <t>팀  장</t>
    <phoneticPr fontId="2" type="noConversion"/>
  </si>
  <si>
    <t>소속(학부/과)</t>
    <phoneticPr fontId="2" type="noConversion"/>
  </si>
  <si>
    <t>간접비 고시율</t>
    <phoneticPr fontId="2" type="noConversion"/>
  </si>
  <si>
    <t>총연구비</t>
    <phoneticPr fontId="2" type="noConversion"/>
  </si>
  <si>
    <t>간접비 계상액
(천원미만 절사)</t>
    <phoneticPr fontId="2" type="noConversion"/>
  </si>
  <si>
    <t>계산공식 간접비
(천원미만 절사전)</t>
    <phoneticPr fontId="2" type="noConversion"/>
  </si>
  <si>
    <t>순수연구비</t>
    <phoneticPr fontId="2" type="noConversion"/>
  </si>
  <si>
    <t>실제 간접비율</t>
    <phoneticPr fontId="2" type="noConversion"/>
  </si>
  <si>
    <t>소   계</t>
    <phoneticPr fontId="2" type="noConversion"/>
  </si>
  <si>
    <t>직접비 대비 간접비율</t>
    <phoneticPr fontId="2" type="noConversion"/>
  </si>
  <si>
    <t>총액 대비 간접비율</t>
    <phoneticPr fontId="2" type="noConversion"/>
  </si>
  <si>
    <t>합   계</t>
    <phoneticPr fontId="2" type="noConversion"/>
  </si>
  <si>
    <t>상명대학교 천안산학협력단장 귀하</t>
    <phoneticPr fontId="2" type="noConversion"/>
  </si>
  <si>
    <t>연구
개요</t>
    <phoneticPr fontId="2" type="noConversion"/>
  </si>
  <si>
    <t>용역명</t>
    <phoneticPr fontId="2" type="noConversion"/>
  </si>
  <si>
    <t>과제수행기간</t>
    <phoneticPr fontId="2" type="noConversion"/>
  </si>
  <si>
    <t>당해연구비</t>
    <phoneticPr fontId="2" type="noConversion"/>
  </si>
  <si>
    <t>연구
내용</t>
    <phoneticPr fontId="2" type="noConversion"/>
  </si>
  <si>
    <t>연구 성격</t>
    <phoneticPr fontId="2" type="noConversion"/>
  </si>
  <si>
    <t>연구 개요</t>
    <phoneticPr fontId="2" type="noConversion"/>
  </si>
  <si>
    <t xml:space="preserve">본 학술(기술) 연구용역은 상기와 같이 부가가치세법 시행규칙 제32조에 부합하는 연구로서 연구비 집행시 부가세 면제 사업임을 확인하며, 면세집행에 따른 책임을 다 할 것을 확약합니다. </t>
    <phoneticPr fontId="2" type="noConversion"/>
  </si>
  <si>
    <t>상명대학교 천안산학협력단장 귀하</t>
    <phoneticPr fontId="2" type="noConversion"/>
  </si>
  <si>
    <t>부단장</t>
    <phoneticPr fontId="2" type="noConversion"/>
  </si>
  <si>
    <t>처장/단장</t>
    <phoneticPr fontId="2" type="noConversion"/>
  </si>
  <si>
    <t>입력(클릭)</t>
    <phoneticPr fontId="2" type="noConversion"/>
  </si>
  <si>
    <t>새로운 이론 연구</t>
    <phoneticPr fontId="2" type="noConversion"/>
  </si>
  <si>
    <t>새로운 방법 연구</t>
    <phoneticPr fontId="2" type="noConversion"/>
  </si>
  <si>
    <t>새로운 공법 연구</t>
    <phoneticPr fontId="2" type="noConversion"/>
  </si>
  <si>
    <t>새로운 공식 연구</t>
    <phoneticPr fontId="2" type="noConversion"/>
  </si>
  <si>
    <t>입력(클릭)</t>
  </si>
  <si>
    <t>학술(기술)연구용역 수행(예정) 확인서</t>
    <phoneticPr fontId="2" type="noConversion"/>
  </si>
  <si>
    <t>~</t>
    <phoneticPr fontId="2" type="noConversion"/>
  </si>
  <si>
    <t>새로운 학술(기술) 개발을 위한</t>
    <phoneticPr fontId="2" type="noConversion"/>
  </si>
  <si>
    <t>재원</t>
    <phoneticPr fontId="2" type="noConversion"/>
  </si>
  <si>
    <t>민간/산업체</t>
    <phoneticPr fontId="2" type="noConversion"/>
  </si>
  <si>
    <t>비영리기관</t>
    <phoneticPr fontId="2" type="noConversion"/>
  </si>
  <si>
    <t>기타</t>
    <phoneticPr fontId="2" type="noConversion"/>
  </si>
  <si>
    <t>재원구분</t>
    <phoneticPr fontId="2" type="noConversion"/>
  </si>
  <si>
    <t>고용노동부</t>
    <phoneticPr fontId="2" type="noConversion"/>
  </si>
  <si>
    <t>기획재정부</t>
    <phoneticPr fontId="2" type="noConversion"/>
  </si>
  <si>
    <t>과학기술정보통신부</t>
    <phoneticPr fontId="2" type="noConversion"/>
  </si>
  <si>
    <t>통일부</t>
    <phoneticPr fontId="2" type="noConversion"/>
  </si>
  <si>
    <t>국방부</t>
    <phoneticPr fontId="2" type="noConversion"/>
  </si>
  <si>
    <t>산업통상자원부</t>
    <phoneticPr fontId="2" type="noConversion"/>
  </si>
  <si>
    <t>환경부</t>
    <phoneticPr fontId="2" type="noConversion"/>
  </si>
  <si>
    <t>여성가족부</t>
    <phoneticPr fontId="2" type="noConversion"/>
  </si>
  <si>
    <t>해양수산부</t>
    <phoneticPr fontId="2" type="noConversion"/>
  </si>
  <si>
    <t>교육부</t>
    <phoneticPr fontId="2" type="noConversion"/>
  </si>
  <si>
    <t>외교부</t>
    <phoneticPr fontId="2" type="noConversion"/>
  </si>
  <si>
    <t>법무부</t>
    <phoneticPr fontId="2" type="noConversion"/>
  </si>
  <si>
    <t>행정안전부</t>
    <phoneticPr fontId="2" type="noConversion"/>
  </si>
  <si>
    <t>농림축산식품부</t>
    <phoneticPr fontId="2" type="noConversion"/>
  </si>
  <si>
    <t>보건복지부</t>
    <phoneticPr fontId="2" type="noConversion"/>
  </si>
  <si>
    <t>국토교통부</t>
    <phoneticPr fontId="2" type="noConversion"/>
  </si>
  <si>
    <t>중소벤처기업부</t>
    <phoneticPr fontId="2" type="noConversion"/>
  </si>
  <si>
    <t>문화체육관광부</t>
    <phoneticPr fontId="2" type="noConversion"/>
  </si>
  <si>
    <t>순번</t>
    <phoneticPr fontId="2" type="noConversion"/>
  </si>
  <si>
    <t>[민간/산업체]</t>
    <phoneticPr fontId="2" type="noConversion"/>
  </si>
  <si>
    <t>[비영리기관]</t>
    <phoneticPr fontId="2" type="noConversion"/>
  </si>
  <si>
    <t>[기타/지자체]</t>
    <phoneticPr fontId="2" type="noConversion"/>
  </si>
  <si>
    <t>주임/과장</t>
    <phoneticPr fontId="2" type="noConversion"/>
  </si>
  <si>
    <t>결
재</t>
    <phoneticPr fontId="2" type="noConversion"/>
  </si>
  <si>
    <t>1. 제출마감일</t>
    <phoneticPr fontId="2" type="noConversion"/>
  </si>
  <si>
    <t>2. 사업구분</t>
    <phoneticPr fontId="2" type="noConversion"/>
  </si>
  <si>
    <t>3. 보안과제현황</t>
    <phoneticPr fontId="2" type="noConversion"/>
  </si>
  <si>
    <t>4. 지원기관</t>
    <phoneticPr fontId="2" type="noConversion"/>
  </si>
  <si>
    <t>5. 재 원</t>
    <phoneticPr fontId="2" type="noConversion"/>
  </si>
  <si>
    <t>6. 사 업 명</t>
    <phoneticPr fontId="2" type="noConversion"/>
  </si>
  <si>
    <t>7. 과 제 명</t>
    <phoneticPr fontId="2" type="noConversion"/>
  </si>
  <si>
    <t>8. 연구책임자</t>
    <phoneticPr fontId="2" type="noConversion"/>
  </si>
  <si>
    <t>9. 참여형태</t>
    <phoneticPr fontId="2" type="noConversion"/>
  </si>
  <si>
    <t>10. 연구기간</t>
    <phoneticPr fontId="2" type="noConversion"/>
  </si>
  <si>
    <t>11. 총사업비(협동연구비 등 포함)</t>
    <phoneticPr fontId="2" type="noConversion"/>
  </si>
  <si>
    <t>10-1. 총연구기간</t>
    <phoneticPr fontId="2" type="noConversion"/>
  </si>
  <si>
    <t>10-2. 당해 연구기간</t>
    <phoneticPr fontId="2" type="noConversion"/>
  </si>
  <si>
    <t>11-1. 총사업비</t>
    <phoneticPr fontId="2" type="noConversion"/>
  </si>
  <si>
    <t>11-2. 당해 사업비</t>
    <phoneticPr fontId="2" type="noConversion"/>
  </si>
  <si>
    <t>12. 당해연도
중앙관리
연구비 예산</t>
    <phoneticPr fontId="2" type="noConversion"/>
  </si>
  <si>
    <t>13. 간접비책정근거</t>
    <phoneticPr fontId="2" type="noConversion"/>
  </si>
  <si>
    <t>14. 지원기관
제출서류</t>
    <phoneticPr fontId="2" type="noConversion"/>
  </si>
  <si>
    <t>15. 제출방법</t>
    <phoneticPr fontId="2" type="noConversion"/>
  </si>
  <si>
    <t>참여형태</t>
    <phoneticPr fontId="2" type="noConversion"/>
  </si>
  <si>
    <t>주관연구개발기관</t>
    <phoneticPr fontId="2" type="noConversion"/>
  </si>
  <si>
    <t>공동연구개발기관</t>
    <phoneticPr fontId="2" type="noConversion"/>
  </si>
  <si>
    <t>사업구분</t>
    <phoneticPr fontId="2" type="noConversion"/>
  </si>
  <si>
    <t>국가연구개발사업</t>
    <phoneticPr fontId="2" type="noConversion"/>
  </si>
  <si>
    <t>학술연구지원사업</t>
    <phoneticPr fontId="2" type="noConversion"/>
  </si>
  <si>
    <t>위탁연구(운영)사업</t>
    <phoneticPr fontId="2" type="noConversion"/>
  </si>
  <si>
    <t>(일반)연구용역사업</t>
    <phoneticPr fontId="2" type="noConversion"/>
  </si>
  <si>
    <t>교육사업</t>
    <phoneticPr fontId="2" type="noConversion"/>
  </si>
  <si>
    <t>기타사업</t>
    <phoneticPr fontId="2" type="noConversion"/>
  </si>
  <si>
    <t>가. 인건비</t>
    <phoneticPr fontId="2" type="noConversion"/>
  </si>
  <si>
    <t>나. 학생인건비</t>
    <phoneticPr fontId="2" type="noConversion"/>
  </si>
  <si>
    <t>다. 연구시설·장비비</t>
    <phoneticPr fontId="2" type="noConversion"/>
  </si>
  <si>
    <t>라. 연구재료비</t>
    <phoneticPr fontId="2" type="noConversion"/>
  </si>
  <si>
    <t>마. 연구활동비</t>
    <phoneticPr fontId="2" type="noConversion"/>
  </si>
  <si>
    <t>바. 연구수당</t>
    <phoneticPr fontId="2" type="noConversion"/>
  </si>
  <si>
    <t>사. 위탁연구개발비</t>
    <phoneticPr fontId="2" type="noConversion"/>
  </si>
  <si>
    <t>아. 간접비(일반관리비)</t>
    <phoneticPr fontId="2" type="noConversion"/>
  </si>
  <si>
    <t>자. 부가가치세</t>
    <phoneticPr fontId="2" type="noConversion"/>
  </si>
  <si>
    <t>감사원</t>
    <phoneticPr fontId="2" type="noConversion"/>
  </si>
  <si>
    <t>국가정보원</t>
    <phoneticPr fontId="2" type="noConversion"/>
  </si>
  <si>
    <t>방송통신위원회</t>
    <phoneticPr fontId="2" type="noConversion"/>
  </si>
  <si>
    <t>국가인권위원회</t>
    <phoneticPr fontId="2" type="noConversion"/>
  </si>
  <si>
    <t>국무총리(실)</t>
    <phoneticPr fontId="2" type="noConversion"/>
  </si>
  <si>
    <t>국무조정실</t>
    <phoneticPr fontId="2" type="noConversion"/>
  </si>
  <si>
    <t>국무총리비서실</t>
    <phoneticPr fontId="2" type="noConversion"/>
  </si>
  <si>
    <t>국가보훈처</t>
    <phoneticPr fontId="2" type="noConversion"/>
  </si>
  <si>
    <t>인사혁신처</t>
    <phoneticPr fontId="2" type="noConversion"/>
  </si>
  <si>
    <t>법제처</t>
    <phoneticPr fontId="2" type="noConversion"/>
  </si>
  <si>
    <t>식품의약품안전처</t>
    <phoneticPr fontId="2" type="noConversion"/>
  </si>
  <si>
    <t>대통령비서실</t>
    <phoneticPr fontId="2" type="noConversion"/>
  </si>
  <si>
    <t>대통령경호처</t>
    <phoneticPr fontId="2" type="noConversion"/>
  </si>
  <si>
    <t>국가안보실</t>
    <phoneticPr fontId="2" type="noConversion"/>
  </si>
  <si>
    <t>공정거래위원회</t>
    <phoneticPr fontId="2" type="noConversion"/>
  </si>
  <si>
    <t>금융위원회</t>
    <phoneticPr fontId="2" type="noConversion"/>
  </si>
  <si>
    <t>개인정보보호위원회</t>
    <phoneticPr fontId="2" type="noConversion"/>
  </si>
  <si>
    <t>원자력안전위원회</t>
    <phoneticPr fontId="2" type="noConversion"/>
  </si>
  <si>
    <t>기획재정부_ 국세청</t>
    <phoneticPr fontId="2" type="noConversion"/>
  </si>
  <si>
    <t>기획재정부_ 관세청</t>
    <phoneticPr fontId="2" type="noConversion"/>
  </si>
  <si>
    <t>기획재정부_ 조달청</t>
    <phoneticPr fontId="2" type="noConversion"/>
  </si>
  <si>
    <t>기획재정부_ 통계청</t>
    <phoneticPr fontId="2" type="noConversion"/>
  </si>
  <si>
    <t>국방부_ 병무청</t>
    <phoneticPr fontId="2" type="noConversion"/>
  </si>
  <si>
    <t>국방부_ 방위사업청</t>
    <phoneticPr fontId="2" type="noConversion"/>
  </si>
  <si>
    <t>문화체육관광부_ 문화재청</t>
    <phoneticPr fontId="2" type="noConversion"/>
  </si>
  <si>
    <t>산업통상자원부_ 특허청</t>
    <phoneticPr fontId="2" type="noConversion"/>
  </si>
  <si>
    <t>환경부_ 기상청</t>
    <phoneticPr fontId="2" type="noConversion"/>
  </si>
  <si>
    <t>해양수산부_ 해양경찰청</t>
    <phoneticPr fontId="2" type="noConversion"/>
  </si>
  <si>
    <t>법무부_ 검찰청</t>
    <phoneticPr fontId="2" type="noConversion"/>
  </si>
  <si>
    <t>행정안전부_ 경찰청</t>
    <phoneticPr fontId="2" type="noConversion"/>
  </si>
  <si>
    <t>행정안전부_ 소방청</t>
    <phoneticPr fontId="2" type="noConversion"/>
  </si>
  <si>
    <t>농림축산식품부_ 농촌진흥청</t>
    <phoneticPr fontId="2" type="noConversion"/>
  </si>
  <si>
    <t>농림축산식품부_ 산림청</t>
    <phoneticPr fontId="2" type="noConversion"/>
  </si>
  <si>
    <t>국토교통부_ 행정중심복합도시건설청</t>
    <phoneticPr fontId="2" type="noConversion"/>
  </si>
  <si>
    <t>국토교통부_ 새만금개발청</t>
    <phoneticPr fontId="2" type="noConversion"/>
  </si>
  <si>
    <t>보건복지부_ 질병관리청</t>
    <phoneticPr fontId="2" type="noConversion"/>
  </si>
  <si>
    <t>국민권익위원회</t>
    <phoneticPr fontId="2" type="noConversion"/>
  </si>
  <si>
    <t>001-10</t>
    <phoneticPr fontId="2" type="noConversion"/>
  </si>
  <si>
    <t>001-11</t>
    <phoneticPr fontId="2" type="noConversion"/>
  </si>
  <si>
    <t>001-12</t>
    <phoneticPr fontId="2" type="noConversion"/>
  </si>
  <si>
    <t>001-13</t>
    <phoneticPr fontId="2" type="noConversion"/>
  </si>
  <si>
    <t>001-14</t>
    <phoneticPr fontId="2" type="noConversion"/>
  </si>
  <si>
    <t>001-15</t>
    <phoneticPr fontId="2" type="noConversion"/>
  </si>
  <si>
    <t>001-16</t>
    <phoneticPr fontId="2" type="noConversion"/>
  </si>
  <si>
    <t>001-17</t>
    <phoneticPr fontId="2" type="noConversion"/>
  </si>
  <si>
    <t>001-18</t>
    <phoneticPr fontId="2" type="noConversion"/>
  </si>
  <si>
    <t>001-19</t>
    <phoneticPr fontId="2" type="noConversion"/>
  </si>
  <si>
    <t>001-20</t>
    <phoneticPr fontId="2" type="noConversion"/>
  </si>
  <si>
    <t>특별감찰관(실)</t>
    <phoneticPr fontId="2" type="noConversion"/>
  </si>
  <si>
    <t>001-21</t>
    <phoneticPr fontId="2" type="noConversion"/>
  </si>
  <si>
    <t>001-10-01</t>
    <phoneticPr fontId="2" type="noConversion"/>
  </si>
  <si>
    <t>001-10-02</t>
    <phoneticPr fontId="2" type="noConversion"/>
  </si>
  <si>
    <t>001-11-01</t>
    <phoneticPr fontId="2" type="noConversion"/>
  </si>
  <si>
    <t>001-12-01</t>
    <phoneticPr fontId="2" type="noConversion"/>
  </si>
  <si>
    <t>001-12-02</t>
    <phoneticPr fontId="2" type="noConversion"/>
  </si>
  <si>
    <t>001-13-01</t>
    <phoneticPr fontId="2" type="noConversion"/>
  </si>
  <si>
    <t>001-14-01</t>
    <phoneticPr fontId="2" type="noConversion"/>
  </si>
  <si>
    <t>001-15-01</t>
    <phoneticPr fontId="2" type="noConversion"/>
  </si>
  <si>
    <t>001-18-01</t>
    <phoneticPr fontId="2" type="noConversion"/>
  </si>
  <si>
    <t>001-18-02</t>
    <phoneticPr fontId="2" type="noConversion"/>
  </si>
  <si>
    <t>001-19-01</t>
    <phoneticPr fontId="2" type="noConversion"/>
  </si>
  <si>
    <t>001-03</t>
    <phoneticPr fontId="2" type="noConversion"/>
  </si>
  <si>
    <t>001-03-01</t>
    <phoneticPr fontId="2" type="noConversion"/>
  </si>
  <si>
    <t>001-03-02</t>
    <phoneticPr fontId="2" type="noConversion"/>
  </si>
  <si>
    <t>001-03-03</t>
    <phoneticPr fontId="2" type="noConversion"/>
  </si>
  <si>
    <t>001-03-04</t>
    <phoneticPr fontId="2" type="noConversion"/>
  </si>
  <si>
    <t>001-04</t>
    <phoneticPr fontId="2" type="noConversion"/>
  </si>
  <si>
    <t>001-05</t>
    <phoneticPr fontId="2" type="noConversion"/>
  </si>
  <si>
    <t>001-06</t>
    <phoneticPr fontId="2" type="noConversion"/>
  </si>
  <si>
    <t>001-07</t>
    <phoneticPr fontId="2" type="noConversion"/>
  </si>
  <si>
    <t>001-08</t>
    <phoneticPr fontId="2" type="noConversion"/>
  </si>
  <si>
    <t>001-08-01</t>
    <phoneticPr fontId="2" type="noConversion"/>
  </si>
  <si>
    <t>001-09</t>
    <phoneticPr fontId="2" type="noConversion"/>
  </si>
  <si>
    <t>001-09-01</t>
    <phoneticPr fontId="2" type="noConversion"/>
  </si>
  <si>
    <t>001-09-02</t>
    <phoneticPr fontId="2" type="noConversion"/>
  </si>
  <si>
    <t>000-00-01</t>
    <phoneticPr fontId="2" type="noConversion"/>
  </si>
  <si>
    <t>000-00-02</t>
    <phoneticPr fontId="2" type="noConversion"/>
  </si>
  <si>
    <t>000-00-03</t>
    <phoneticPr fontId="2" type="noConversion"/>
  </si>
  <si>
    <t>002-01-01</t>
    <phoneticPr fontId="2" type="noConversion"/>
  </si>
  <si>
    <t>002-01-02</t>
    <phoneticPr fontId="2" type="noConversion"/>
  </si>
  <si>
    <t>002-02-01</t>
    <phoneticPr fontId="2" type="noConversion"/>
  </si>
  <si>
    <t>003-01-01</t>
  </si>
  <si>
    <t>003-01-02</t>
  </si>
  <si>
    <t>003-02-01</t>
  </si>
  <si>
    <t>003-02-02</t>
  </si>
  <si>
    <t>003-02-03</t>
  </si>
  <si>
    <t>003-02-04</t>
  </si>
  <si>
    <t>003-02-05</t>
  </si>
  <si>
    <t>003-02-06</t>
  </si>
  <si>
    <t>003-02-08</t>
  </si>
  <si>
    <t>003-02-09</t>
  </si>
  <si>
    <t>003-02-10</t>
  </si>
  <si>
    <t>002-03-03</t>
    <phoneticPr fontId="2" type="noConversion"/>
  </si>
  <si>
    <t>002-03-04</t>
    <phoneticPr fontId="2" type="noConversion"/>
  </si>
  <si>
    <t>002-03-01</t>
    <phoneticPr fontId="2" type="noConversion"/>
  </si>
  <si>
    <t>002-03-02</t>
    <phoneticPr fontId="2" type="noConversion"/>
  </si>
  <si>
    <t>003-01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</si>
</sst>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43" formatCode="_-* #,##0.00_-;\-* #,##0.00_-;_-* &quot;-&quot;??_-;_-@_-"/>
    <numFmt numFmtId="176" formatCode="yyyy&quot;년&quot;\ m&quot;월&quot;\ d&quot;일&quot;;@"/>
    <numFmt numFmtId="177" formatCode="&quot;금&quot;#,##0&quot;원&quot;"/>
    <numFmt numFmtId="178" formatCode="&quot;총 &quot;0&quot;개월&quot;"/>
    <numFmt numFmtId="179" formatCode="0.0000%"/>
  </numFmts>
  <fonts count="3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b/>
      <sz val="13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rgb="FF000099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20"/>
      <color theme="0"/>
      <name val="맑은 고딕"/>
      <family val="3"/>
      <charset val="129"/>
      <scheme val="minor"/>
    </font>
    <font>
      <sz val="9"/>
      <color rgb="FF000000"/>
      <name val="굴림"/>
      <family val="3"/>
      <charset val="129"/>
    </font>
    <font>
      <b/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indexed="81"/>
      <name val="돋움"/>
      <family val="3"/>
      <charset val="129"/>
    </font>
    <font>
      <b/>
      <sz val="15"/>
      <color theme="1"/>
      <name val="맑은 고딕"/>
      <family val="3"/>
      <charset val="129"/>
      <scheme val="minor"/>
    </font>
    <font>
      <b/>
      <sz val="11"/>
      <color theme="1"/>
      <name val="HY동녘M"/>
      <family val="1"/>
      <charset val="129"/>
    </font>
    <font>
      <sz val="11"/>
      <color theme="1"/>
      <name val="HY수평선M"/>
      <family val="1"/>
      <charset val="129"/>
    </font>
    <font>
      <sz val="12"/>
      <color theme="1"/>
      <name val="맑은 고딕"/>
      <family val="2"/>
      <charset val="129"/>
      <scheme val="minor"/>
    </font>
    <font>
      <b/>
      <u/>
      <sz val="15"/>
      <color theme="1"/>
      <name val="맑은 고딕"/>
      <family val="3"/>
      <charset val="129"/>
      <scheme val="minor"/>
    </font>
    <font>
      <b/>
      <sz val="12"/>
      <color indexed="81"/>
      <name val="돋움"/>
      <family val="3"/>
      <charset val="129"/>
    </font>
    <font>
      <b/>
      <sz val="12"/>
      <color indexed="81"/>
      <name val="Tahoma"/>
      <family val="2"/>
    </font>
    <font>
      <sz val="12"/>
      <color indexed="81"/>
      <name val="Tahoma"/>
      <family val="2"/>
    </font>
    <font>
      <b/>
      <sz val="11"/>
      <color indexed="81"/>
      <name val="돋움"/>
      <family val="3"/>
      <charset val="129"/>
    </font>
    <font>
      <b/>
      <sz val="11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DFED8"/>
        <bgColor indexed="64"/>
      </patternFill>
    </fill>
    <fill>
      <patternFill patternType="solid">
        <fgColor rgb="FFFFFFC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2E49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</cellStyleXfs>
  <cellXfs count="2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5" fillId="0" borderId="0" xfId="0" applyFont="1">
      <alignment vertical="center"/>
    </xf>
    <xf numFmtId="177" fontId="6" fillId="3" borderId="13" xfId="0" applyNumberFormat="1" applyFont="1" applyFill="1" applyBorder="1" applyAlignment="1" applyProtection="1">
      <alignment horizontal="center" vertical="center"/>
    </xf>
    <xf numFmtId="0" fontId="0" fillId="0" borderId="0" xfId="0" applyProtection="1">
      <alignment vertical="center"/>
      <protection locked="0"/>
    </xf>
    <xf numFmtId="0" fontId="0" fillId="0" borderId="0" xfId="0" applyProtection="1">
      <alignment vertical="center"/>
    </xf>
    <xf numFmtId="41" fontId="0" fillId="6" borderId="30" xfId="2" applyFont="1" applyFill="1" applyBorder="1">
      <alignment vertical="center"/>
    </xf>
    <xf numFmtId="9" fontId="0" fillId="0" borderId="30" xfId="2" applyNumberFormat="1" applyFont="1" applyBorder="1" applyProtection="1">
      <alignment vertical="center"/>
      <protection locked="0"/>
    </xf>
    <xf numFmtId="9" fontId="0" fillId="0" borderId="0" xfId="2" applyNumberFormat="1" applyFont="1" applyBorder="1">
      <alignment vertical="center"/>
    </xf>
    <xf numFmtId="41" fontId="0" fillId="0" borderId="0" xfId="2" applyFont="1">
      <alignment vertical="center"/>
    </xf>
    <xf numFmtId="179" fontId="0" fillId="0" borderId="0" xfId="3" applyNumberFormat="1" applyFont="1">
      <alignment vertical="center"/>
    </xf>
    <xf numFmtId="41" fontId="0" fillId="6" borderId="30" xfId="2" applyFont="1" applyFill="1" applyBorder="1" applyAlignment="1">
      <alignment horizontal="center" vertical="center"/>
    </xf>
    <xf numFmtId="41" fontId="0" fillId="6" borderId="30" xfId="2" applyFont="1" applyFill="1" applyBorder="1" applyAlignment="1">
      <alignment horizontal="center" vertical="center" wrapText="1"/>
    </xf>
    <xf numFmtId="179" fontId="0" fillId="6" borderId="30" xfId="3" applyNumberFormat="1" applyFont="1" applyFill="1" applyBorder="1" applyAlignment="1">
      <alignment horizontal="center" vertical="center"/>
    </xf>
    <xf numFmtId="41" fontId="0" fillId="0" borderId="0" xfId="2" applyFont="1" applyAlignment="1">
      <alignment horizontal="center" vertical="center"/>
    </xf>
    <xf numFmtId="41" fontId="0" fillId="0" borderId="30" xfId="2" applyFont="1" applyBorder="1" applyProtection="1">
      <alignment vertical="center"/>
      <protection locked="0"/>
    </xf>
    <xf numFmtId="41" fontId="0" fillId="7" borderId="30" xfId="2" applyFont="1" applyFill="1" applyBorder="1">
      <alignment vertical="center"/>
    </xf>
    <xf numFmtId="41" fontId="0" fillId="8" borderId="30" xfId="2" applyFont="1" applyFill="1" applyBorder="1">
      <alignment vertical="center"/>
    </xf>
    <xf numFmtId="179" fontId="0" fillId="8" borderId="30" xfId="3" applyNumberFormat="1" applyFont="1" applyFill="1" applyBorder="1">
      <alignment vertical="center"/>
    </xf>
    <xf numFmtId="43" fontId="0" fillId="0" borderId="0" xfId="2" applyNumberFormat="1" applyFont="1">
      <alignment vertical="center"/>
    </xf>
    <xf numFmtId="177" fontId="0" fillId="0" borderId="0" xfId="0" applyNumberFormat="1" applyFont="1">
      <alignment vertical="center"/>
    </xf>
    <xf numFmtId="0" fontId="22" fillId="9" borderId="53" xfId="0" applyFont="1" applyFill="1" applyBorder="1" applyAlignment="1">
      <alignment horizontal="center" vertical="center"/>
    </xf>
    <xf numFmtId="0" fontId="22" fillId="9" borderId="30" xfId="0" applyFont="1" applyFill="1" applyBorder="1" applyAlignment="1">
      <alignment horizontal="center" vertical="center"/>
    </xf>
    <xf numFmtId="0" fontId="22" fillId="9" borderId="59" xfId="0" applyFont="1" applyFill="1" applyBorder="1" applyAlignment="1">
      <alignment horizontal="center" vertical="center"/>
    </xf>
    <xf numFmtId="0" fontId="24" fillId="0" borderId="0" xfId="0" applyFont="1" applyAlignment="1">
      <alignment horizontal="right" vertical="center"/>
    </xf>
    <xf numFmtId="0" fontId="25" fillId="0" borderId="0" xfId="0" applyFont="1">
      <alignment vertical="center"/>
    </xf>
    <xf numFmtId="14" fontId="23" fillId="0" borderId="57" xfId="0" applyNumberFormat="1" applyFont="1" applyBorder="1" applyAlignment="1" applyProtection="1">
      <alignment horizontal="left" vertical="center"/>
      <protection locked="0"/>
    </xf>
    <xf numFmtId="14" fontId="23" fillId="0" borderId="1" xfId="0" applyNumberFormat="1" applyFont="1" applyBorder="1" applyAlignment="1" applyProtection="1">
      <alignment horizontal="right" vertical="center"/>
      <protection locked="0"/>
    </xf>
    <xf numFmtId="14" fontId="23" fillId="0" borderId="2" xfId="0" applyNumberFormat="1" applyFont="1" applyBorder="1" applyAlignment="1" applyProtection="1">
      <alignment horizontal="center" vertical="center"/>
      <protection locked="0"/>
    </xf>
    <xf numFmtId="0" fontId="23" fillId="0" borderId="1" xfId="0" applyFont="1" applyBorder="1" applyAlignment="1">
      <alignment horizontal="left" vertical="center"/>
    </xf>
    <xf numFmtId="0" fontId="5" fillId="2" borderId="21" xfId="0" applyFont="1" applyFill="1" applyBorder="1" applyAlignment="1">
      <alignment horizontal="center" vertical="center" shrinkToFit="1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9" xfId="0" applyBorder="1">
      <alignment vertical="center"/>
    </xf>
    <xf numFmtId="0" fontId="0" fillId="0" borderId="64" xfId="0" applyBorder="1">
      <alignment vertical="center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23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0" fontId="5" fillId="2" borderId="18" xfId="0" applyFont="1" applyFill="1" applyBorder="1" applyAlignment="1">
      <alignment horizontal="center" vertical="center" shrinkToFit="1"/>
    </xf>
    <xf numFmtId="0" fontId="5" fillId="3" borderId="24" xfId="0" applyFont="1" applyFill="1" applyBorder="1" applyAlignment="1">
      <alignment horizontal="center" vertical="center" shrinkToFit="1"/>
    </xf>
    <xf numFmtId="14" fontId="6" fillId="10" borderId="2" xfId="0" applyNumberFormat="1" applyFont="1" applyFill="1" applyBorder="1" applyAlignment="1" applyProtection="1">
      <alignment vertical="center" shrinkToFit="1"/>
    </xf>
    <xf numFmtId="0" fontId="6" fillId="10" borderId="7" xfId="0" applyFont="1" applyFill="1" applyBorder="1" applyAlignment="1" applyProtection="1">
      <alignment horizontal="right" vertical="center" wrapText="1" indent="2"/>
    </xf>
    <xf numFmtId="0" fontId="6" fillId="10" borderId="7" xfId="0" applyFont="1" applyFill="1" applyBorder="1" applyAlignment="1" applyProtection="1">
      <alignment horizontal="left" vertical="center" wrapText="1" indent="1"/>
    </xf>
    <xf numFmtId="0" fontId="5" fillId="10" borderId="7" xfId="0" applyFont="1" applyFill="1" applyBorder="1" applyAlignment="1" applyProtection="1">
      <alignment horizontal="center" vertical="center" wrapText="1"/>
    </xf>
    <xf numFmtId="0" fontId="5" fillId="10" borderId="0" xfId="0" applyFont="1" applyFill="1" applyBorder="1" applyProtection="1">
      <alignment vertical="center"/>
    </xf>
    <xf numFmtId="0" fontId="5" fillId="10" borderId="8" xfId="0" applyFont="1" applyFill="1" applyBorder="1" applyProtection="1">
      <alignment vertical="center"/>
    </xf>
    <xf numFmtId="0" fontId="5" fillId="10" borderId="7" xfId="0" applyFont="1" applyFill="1" applyBorder="1" applyAlignment="1" applyProtection="1">
      <alignment horizontal="center" vertical="center"/>
    </xf>
    <xf numFmtId="0" fontId="5" fillId="10" borderId="0" xfId="0" applyFont="1" applyFill="1" applyBorder="1" applyAlignment="1" applyProtection="1">
      <alignment vertical="center"/>
    </xf>
    <xf numFmtId="0" fontId="5" fillId="10" borderId="0" xfId="0" applyFont="1" applyFill="1" applyBorder="1" applyAlignment="1" applyProtection="1">
      <alignment horizontal="right" vertical="center"/>
    </xf>
    <xf numFmtId="0" fontId="5" fillId="10" borderId="8" xfId="0" applyFont="1" applyFill="1" applyBorder="1" applyAlignment="1" applyProtection="1">
      <alignment vertical="center"/>
    </xf>
    <xf numFmtId="0" fontId="5" fillId="10" borderId="9" xfId="0" applyFont="1" applyFill="1" applyBorder="1" applyAlignment="1" applyProtection="1">
      <alignment horizontal="center" vertical="center" wrapText="1"/>
    </xf>
    <xf numFmtId="0" fontId="5" fillId="10" borderId="10" xfId="0" applyFont="1" applyFill="1" applyBorder="1" applyAlignment="1" applyProtection="1">
      <alignment horizontal="left" vertical="center" wrapText="1"/>
    </xf>
    <xf numFmtId="0" fontId="5" fillId="10" borderId="11" xfId="0" applyFont="1" applyFill="1" applyBorder="1" applyAlignment="1" applyProtection="1">
      <alignment horizontal="left" vertical="center" wrapText="1"/>
    </xf>
    <xf numFmtId="14" fontId="0" fillId="0" borderId="0" xfId="0" applyNumberFormat="1" applyAlignment="1">
      <alignment horizontal="right" vertical="center"/>
    </xf>
    <xf numFmtId="0" fontId="0" fillId="10" borderId="0" xfId="0" applyFill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4" fillId="2" borderId="1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vertical="center"/>
    </xf>
    <xf numFmtId="0" fontId="14" fillId="2" borderId="3" xfId="0" applyFont="1" applyFill="1" applyBorder="1" applyAlignment="1">
      <alignment vertical="center"/>
    </xf>
    <xf numFmtId="0" fontId="19" fillId="6" borderId="1" xfId="0" applyFont="1" applyFill="1" applyBorder="1" applyAlignment="1">
      <alignment vertical="center" shrinkToFit="1"/>
    </xf>
    <xf numFmtId="0" fontId="19" fillId="6" borderId="2" xfId="0" applyFont="1" applyFill="1" applyBorder="1" applyAlignment="1">
      <alignment vertical="center" shrinkToFit="1"/>
    </xf>
    <xf numFmtId="0" fontId="19" fillId="6" borderId="37" xfId="0" applyFont="1" applyFill="1" applyBorder="1" applyAlignment="1">
      <alignment vertical="center" shrinkToFit="1"/>
    </xf>
    <xf numFmtId="10" fontId="6" fillId="4" borderId="39" xfId="0" applyNumberFormat="1" applyFont="1" applyFill="1" applyBorder="1" applyAlignment="1">
      <alignment horizontal="center" vertical="center" shrinkToFit="1"/>
    </xf>
    <xf numFmtId="10" fontId="6" fillId="4" borderId="42" xfId="0" applyNumberFormat="1" applyFont="1" applyFill="1" applyBorder="1" applyAlignment="1">
      <alignment horizontal="center" vertical="center" shrinkToFit="1"/>
    </xf>
    <xf numFmtId="10" fontId="6" fillId="4" borderId="39" xfId="1" applyNumberFormat="1" applyFont="1" applyFill="1" applyBorder="1" applyAlignment="1">
      <alignment horizontal="center" vertical="center" shrinkToFit="1"/>
    </xf>
    <xf numFmtId="10" fontId="6" fillId="4" borderId="42" xfId="1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vertical="center" shrinkToFit="1"/>
    </xf>
    <xf numFmtId="0" fontId="5" fillId="2" borderId="2" xfId="0" applyFont="1" applyFill="1" applyBorder="1" applyAlignment="1">
      <alignment vertical="center" shrinkToFit="1"/>
    </xf>
    <xf numFmtId="0" fontId="5" fillId="2" borderId="37" xfId="0" applyFont="1" applyFill="1" applyBorder="1" applyAlignment="1">
      <alignment vertical="center" shrinkToFit="1"/>
    </xf>
    <xf numFmtId="177" fontId="5" fillId="10" borderId="19" xfId="0" applyNumberFormat="1" applyFont="1" applyFill="1" applyBorder="1" applyAlignment="1" applyProtection="1">
      <alignment vertical="center" shrinkToFit="1"/>
      <protection locked="0"/>
    </xf>
    <xf numFmtId="177" fontId="5" fillId="10" borderId="20" xfId="0" applyNumberFormat="1" applyFont="1" applyFill="1" applyBorder="1" applyAlignment="1" applyProtection="1">
      <alignment vertical="center" shrinkToFit="1"/>
      <protection locked="0"/>
    </xf>
    <xf numFmtId="0" fontId="18" fillId="6" borderId="1" xfId="0" applyFont="1" applyFill="1" applyBorder="1" applyAlignment="1">
      <alignment vertical="center" shrinkToFit="1"/>
    </xf>
    <xf numFmtId="0" fontId="18" fillId="6" borderId="2" xfId="0" applyFont="1" applyFill="1" applyBorder="1" applyAlignment="1">
      <alignment vertical="center" shrinkToFit="1"/>
    </xf>
    <xf numFmtId="0" fontId="18" fillId="6" borderId="37" xfId="0" applyFont="1" applyFill="1" applyBorder="1" applyAlignment="1">
      <alignment vertical="center" shrinkToFit="1"/>
    </xf>
    <xf numFmtId="177" fontId="0" fillId="4" borderId="38" xfId="0" applyNumberFormat="1" applyFill="1" applyBorder="1" applyAlignment="1" applyProtection="1">
      <alignment vertical="center" shrinkToFit="1"/>
    </xf>
    <xf numFmtId="177" fontId="0" fillId="4" borderId="40" xfId="0" applyNumberFormat="1" applyFill="1" applyBorder="1" applyAlignment="1" applyProtection="1">
      <alignment vertical="center" shrinkToFit="1"/>
    </xf>
    <xf numFmtId="177" fontId="0" fillId="4" borderId="41" xfId="0" applyNumberFormat="1" applyFill="1" applyBorder="1" applyAlignment="1" applyProtection="1">
      <alignment vertical="center" shrinkToFit="1"/>
    </xf>
    <xf numFmtId="177" fontId="0" fillId="4" borderId="32" xfId="0" applyNumberFormat="1" applyFill="1" applyBorder="1" applyAlignment="1" applyProtection="1">
      <alignment vertical="center" shrinkToFit="1"/>
    </xf>
    <xf numFmtId="177" fontId="0" fillId="4" borderId="2" xfId="0" applyNumberFormat="1" applyFill="1" applyBorder="1" applyAlignment="1" applyProtection="1">
      <alignment vertical="center" shrinkToFit="1"/>
    </xf>
    <xf numFmtId="177" fontId="0" fillId="4" borderId="3" xfId="0" applyNumberFormat="1" applyFill="1" applyBorder="1" applyAlignment="1" applyProtection="1">
      <alignment vertical="center" shrinkToFit="1"/>
    </xf>
    <xf numFmtId="0" fontId="5" fillId="2" borderId="47" xfId="0" applyFont="1" applyFill="1" applyBorder="1" applyAlignment="1">
      <alignment vertical="center" shrinkToFit="1"/>
    </xf>
    <xf numFmtId="0" fontId="5" fillId="2" borderId="45" xfId="0" applyFont="1" applyFill="1" applyBorder="1" applyAlignment="1">
      <alignment vertical="center" shrinkToFit="1"/>
    </xf>
    <xf numFmtId="0" fontId="5" fillId="2" borderId="48" xfId="0" applyFont="1" applyFill="1" applyBorder="1" applyAlignment="1">
      <alignment vertical="center" shrinkToFit="1"/>
    </xf>
    <xf numFmtId="177" fontId="5" fillId="10" borderId="31" xfId="0" applyNumberFormat="1" applyFont="1" applyFill="1" applyBorder="1" applyAlignment="1" applyProtection="1">
      <alignment vertical="center" shrinkToFit="1"/>
      <protection locked="0"/>
    </xf>
    <xf numFmtId="177" fontId="5" fillId="10" borderId="45" xfId="0" applyNumberFormat="1" applyFont="1" applyFill="1" applyBorder="1" applyAlignment="1" applyProtection="1">
      <alignment vertical="center" shrinkToFit="1"/>
      <protection locked="0"/>
    </xf>
    <xf numFmtId="177" fontId="5" fillId="10" borderId="46" xfId="0" applyNumberFormat="1" applyFont="1" applyFill="1" applyBorder="1" applyAlignment="1" applyProtection="1">
      <alignment vertical="center" shrinkToFit="1"/>
      <protection locked="0"/>
    </xf>
    <xf numFmtId="0" fontId="14" fillId="10" borderId="32" xfId="0" applyFont="1" applyFill="1" applyBorder="1" applyAlignment="1" applyProtection="1">
      <alignment vertical="center" wrapText="1"/>
      <protection locked="0"/>
    </xf>
    <xf numFmtId="0" fontId="14" fillId="10" borderId="2" xfId="0" applyFont="1" applyFill="1" applyBorder="1" applyAlignment="1" applyProtection="1">
      <alignment vertical="center" wrapText="1"/>
      <protection locked="0"/>
    </xf>
    <xf numFmtId="0" fontId="14" fillId="10" borderId="3" xfId="0" applyFont="1" applyFill="1" applyBorder="1" applyAlignment="1" applyProtection="1">
      <alignment vertical="center" wrapText="1"/>
      <protection locked="0"/>
    </xf>
    <xf numFmtId="177" fontId="0" fillId="10" borderId="32" xfId="0" applyNumberFormat="1" applyFill="1" applyBorder="1" applyAlignment="1" applyProtection="1">
      <alignment vertical="center" shrinkToFit="1"/>
      <protection locked="0"/>
    </xf>
    <xf numFmtId="177" fontId="0" fillId="10" borderId="2" xfId="0" applyNumberFormat="1" applyFill="1" applyBorder="1" applyAlignment="1" applyProtection="1">
      <alignment vertical="center" shrinkToFit="1"/>
      <protection locked="0"/>
    </xf>
    <xf numFmtId="177" fontId="0" fillId="10" borderId="3" xfId="0" applyNumberFormat="1" applyFill="1" applyBorder="1" applyAlignment="1" applyProtection="1">
      <alignment vertical="center" shrinkToFit="1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vertical="center" shrinkToFit="1"/>
    </xf>
    <xf numFmtId="0" fontId="4" fillId="2" borderId="40" xfId="0" applyFont="1" applyFill="1" applyBorder="1" applyAlignment="1">
      <alignment vertical="center" shrinkToFit="1"/>
    </xf>
    <xf numFmtId="0" fontId="4" fillId="2" borderId="44" xfId="0" applyFont="1" applyFill="1" applyBorder="1" applyAlignment="1">
      <alignment vertical="center" shrinkToFit="1"/>
    </xf>
    <xf numFmtId="177" fontId="5" fillId="10" borderId="38" xfId="0" applyNumberFormat="1" applyFont="1" applyFill="1" applyBorder="1" applyAlignment="1" applyProtection="1">
      <alignment vertical="center" shrinkToFit="1"/>
      <protection locked="0"/>
    </xf>
    <xf numFmtId="177" fontId="5" fillId="10" borderId="40" xfId="0" applyNumberFormat="1" applyFont="1" applyFill="1" applyBorder="1" applyAlignment="1" applyProtection="1">
      <alignment vertical="center" shrinkToFit="1"/>
      <protection locked="0"/>
    </xf>
    <xf numFmtId="177" fontId="5" fillId="10" borderId="41" xfId="0" applyNumberFormat="1" applyFont="1" applyFill="1" applyBorder="1" applyAlignment="1" applyProtection="1">
      <alignment vertical="center" shrinkToFit="1"/>
      <protection locked="0"/>
    </xf>
    <xf numFmtId="0" fontId="5" fillId="2" borderId="43" xfId="0" applyFont="1" applyFill="1" applyBorder="1" applyAlignment="1">
      <alignment vertical="center" shrinkToFit="1"/>
    </xf>
    <xf numFmtId="0" fontId="5" fillId="2" borderId="40" xfId="0" applyFont="1" applyFill="1" applyBorder="1" applyAlignment="1">
      <alignment vertical="center" shrinkToFit="1"/>
    </xf>
    <xf numFmtId="0" fontId="5" fillId="2" borderId="44" xfId="0" applyFont="1" applyFill="1" applyBorder="1" applyAlignment="1">
      <alignment vertical="center" shrinkToFit="1"/>
    </xf>
    <xf numFmtId="177" fontId="0" fillId="10" borderId="31" xfId="0" applyNumberFormat="1" applyFill="1" applyBorder="1" applyAlignment="1" applyProtection="1">
      <alignment vertical="center" shrinkToFit="1"/>
      <protection locked="0"/>
    </xf>
    <xf numFmtId="177" fontId="0" fillId="10" borderId="45" xfId="0" applyNumberFormat="1" applyFill="1" applyBorder="1" applyAlignment="1" applyProtection="1">
      <alignment vertical="center" shrinkToFit="1"/>
      <protection locked="0"/>
    </xf>
    <xf numFmtId="177" fontId="0" fillId="10" borderId="46" xfId="0" applyNumberFormat="1" applyFill="1" applyBorder="1" applyAlignment="1" applyProtection="1">
      <alignment vertical="center" shrinkToFit="1"/>
      <protection locked="0"/>
    </xf>
    <xf numFmtId="0" fontId="5" fillId="3" borderId="21" xfId="0" applyFont="1" applyFill="1" applyBorder="1" applyAlignment="1">
      <alignment horizontal="center" vertical="center" shrinkToFit="1"/>
    </xf>
    <xf numFmtId="0" fontId="5" fillId="3" borderId="26" xfId="0" applyFont="1" applyFill="1" applyBorder="1" applyAlignment="1">
      <alignment horizontal="center" vertical="center" shrinkToFit="1"/>
    </xf>
    <xf numFmtId="0" fontId="6" fillId="3" borderId="27" xfId="0" applyFont="1" applyFill="1" applyBorder="1" applyAlignment="1" applyProtection="1">
      <alignment horizontal="center" vertical="center"/>
    </xf>
    <xf numFmtId="0" fontId="6" fillId="3" borderId="36" xfId="0" applyFont="1" applyFill="1" applyBorder="1" applyAlignment="1" applyProtection="1">
      <alignment horizontal="center" vertical="center"/>
    </xf>
    <xf numFmtId="177" fontId="5" fillId="10" borderId="5" xfId="0" applyNumberFormat="1" applyFont="1" applyFill="1" applyBorder="1" applyAlignment="1" applyProtection="1">
      <alignment horizontal="left" vertical="center"/>
      <protection locked="0"/>
    </xf>
    <xf numFmtId="177" fontId="5" fillId="10" borderId="6" xfId="0" applyNumberFormat="1" applyFont="1" applyFill="1" applyBorder="1" applyAlignment="1" applyProtection="1">
      <alignment horizontal="left" vertical="center"/>
      <protection locked="0"/>
    </xf>
    <xf numFmtId="0" fontId="5" fillId="10" borderId="35" xfId="0" applyFont="1" applyFill="1" applyBorder="1" applyAlignment="1" applyProtection="1">
      <alignment horizontal="center" vertical="center"/>
    </xf>
    <xf numFmtId="0" fontId="5" fillId="10" borderId="5" xfId="0" applyFont="1" applyFill="1" applyBorder="1" applyAlignment="1" applyProtection="1">
      <alignment horizontal="center" vertical="center"/>
    </xf>
    <xf numFmtId="0" fontId="6" fillId="10" borderId="27" xfId="0" applyNumberFormat="1" applyFont="1" applyFill="1" applyBorder="1" applyAlignment="1" applyProtection="1">
      <alignment horizontal="right" vertical="center"/>
      <protection locked="0"/>
    </xf>
    <xf numFmtId="0" fontId="6" fillId="10" borderId="28" xfId="0" applyNumberFormat="1" applyFont="1" applyFill="1" applyBorder="1" applyAlignment="1" applyProtection="1">
      <alignment horizontal="right" vertical="center"/>
      <protection locked="0"/>
    </xf>
    <xf numFmtId="0" fontId="6" fillId="10" borderId="36" xfId="0" applyNumberFormat="1" applyFont="1" applyFill="1" applyBorder="1" applyAlignment="1" applyProtection="1">
      <alignment horizontal="right" vertical="center"/>
      <protection locked="0"/>
    </xf>
    <xf numFmtId="0" fontId="15" fillId="10" borderId="27" xfId="0" applyFont="1" applyFill="1" applyBorder="1" applyAlignment="1" applyProtection="1">
      <alignment horizontal="left" vertical="center" wrapText="1"/>
    </xf>
    <xf numFmtId="0" fontId="15" fillId="10" borderId="28" xfId="0" applyFont="1" applyFill="1" applyBorder="1" applyAlignment="1" applyProtection="1">
      <alignment horizontal="left" vertical="center" wrapText="1"/>
    </xf>
    <xf numFmtId="0" fontId="15" fillId="10" borderId="29" xfId="0" applyFont="1" applyFill="1" applyBorder="1" applyAlignment="1" applyProtection="1">
      <alignment horizontal="left" vertical="center" wrapText="1"/>
    </xf>
    <xf numFmtId="0" fontId="7" fillId="10" borderId="7" xfId="0" applyFont="1" applyFill="1" applyBorder="1" applyAlignment="1" applyProtection="1">
      <alignment horizontal="left" vertical="center" wrapText="1" indent="1"/>
    </xf>
    <xf numFmtId="0" fontId="7" fillId="10" borderId="0" xfId="0" applyFont="1" applyFill="1" applyBorder="1" applyAlignment="1" applyProtection="1">
      <alignment horizontal="left" vertical="center" wrapText="1" indent="1"/>
    </xf>
    <xf numFmtId="0" fontId="7" fillId="10" borderId="8" xfId="0" applyFont="1" applyFill="1" applyBorder="1" applyAlignment="1" applyProtection="1">
      <alignment horizontal="left" vertical="center" wrapText="1" indent="1"/>
    </xf>
    <xf numFmtId="0" fontId="5" fillId="10" borderId="4" xfId="0" applyFont="1" applyFill="1" applyBorder="1" applyAlignment="1" applyProtection="1">
      <alignment horizontal="left" vertical="center" wrapText="1" indent="3"/>
    </xf>
    <xf numFmtId="0" fontId="5" fillId="10" borderId="5" xfId="0" applyFont="1" applyFill="1" applyBorder="1" applyAlignment="1" applyProtection="1">
      <alignment horizontal="left" vertical="center" wrapText="1" indent="3"/>
    </xf>
    <xf numFmtId="0" fontId="5" fillId="10" borderId="6" xfId="0" applyFont="1" applyFill="1" applyBorder="1" applyAlignment="1" applyProtection="1">
      <alignment horizontal="left" vertical="center" wrapText="1" indent="3"/>
    </xf>
    <xf numFmtId="0" fontId="5" fillId="10" borderId="0" xfId="0" applyFont="1" applyFill="1" applyBorder="1" applyAlignment="1" applyProtection="1">
      <alignment horizontal="distributed" vertical="center" indent="2"/>
      <protection locked="0"/>
    </xf>
    <xf numFmtId="0" fontId="6" fillId="10" borderId="0" xfId="0" applyFont="1" applyFill="1" applyBorder="1" applyAlignment="1" applyProtection="1">
      <alignment vertical="center" wrapText="1"/>
    </xf>
    <xf numFmtId="0" fontId="6" fillId="10" borderId="8" xfId="0" applyFont="1" applyFill="1" applyBorder="1" applyAlignment="1" applyProtection="1">
      <alignment vertical="center" wrapText="1"/>
    </xf>
    <xf numFmtId="176" fontId="12" fillId="10" borderId="7" xfId="0" applyNumberFormat="1" applyFont="1" applyFill="1" applyBorder="1" applyAlignment="1" applyProtection="1">
      <alignment horizontal="center" vertical="center" wrapText="1"/>
    </xf>
    <xf numFmtId="176" fontId="12" fillId="10" borderId="0" xfId="0" applyNumberFormat="1" applyFont="1" applyFill="1" applyBorder="1" applyAlignment="1" applyProtection="1">
      <alignment horizontal="center" vertical="center" wrapText="1"/>
    </xf>
    <xf numFmtId="176" fontId="12" fillId="10" borderId="8" xfId="0" applyNumberFormat="1" applyFont="1" applyFill="1" applyBorder="1" applyAlignment="1" applyProtection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10" borderId="34" xfId="0" applyFont="1" applyFill="1" applyBorder="1" applyAlignment="1" applyProtection="1">
      <alignment horizontal="center" vertical="center"/>
    </xf>
    <xf numFmtId="0" fontId="5" fillId="10" borderId="22" xfId="0" applyFont="1" applyFill="1" applyBorder="1" applyAlignment="1" applyProtection="1">
      <alignment horizontal="center" vertical="center"/>
    </xf>
    <xf numFmtId="0" fontId="5" fillId="10" borderId="13" xfId="0" applyFont="1" applyFill="1" applyBorder="1" applyAlignment="1" applyProtection="1">
      <alignment horizontal="center" vertical="center"/>
    </xf>
    <xf numFmtId="0" fontId="5" fillId="10" borderId="14" xfId="0" applyFont="1" applyFill="1" applyBorder="1" applyAlignment="1" applyProtection="1">
      <alignment horizontal="center" vertical="center"/>
    </xf>
    <xf numFmtId="0" fontId="5" fillId="10" borderId="33" xfId="0" applyFont="1" applyFill="1" applyBorder="1" applyAlignment="1" applyProtection="1">
      <alignment horizontal="center" vertical="center"/>
    </xf>
    <xf numFmtId="0" fontId="0" fillId="3" borderId="19" xfId="0" applyFill="1" applyBorder="1" applyAlignment="1" applyProtection="1">
      <alignment horizontal="center" vertical="center"/>
    </xf>
    <xf numFmtId="0" fontId="6" fillId="10" borderId="35" xfId="0" applyFont="1" applyFill="1" applyBorder="1" applyAlignment="1" applyProtection="1">
      <alignment horizontal="center" vertical="center" shrinkToFit="1"/>
      <protection locked="0"/>
    </xf>
    <xf numFmtId="0" fontId="6" fillId="10" borderId="5" xfId="0" applyFont="1" applyFill="1" applyBorder="1" applyAlignment="1" applyProtection="1">
      <alignment horizontal="center" vertical="center" shrinkToFit="1"/>
      <protection locked="0"/>
    </xf>
    <xf numFmtId="0" fontId="6" fillId="10" borderId="6" xfId="0" applyFont="1" applyFill="1" applyBorder="1" applyAlignment="1" applyProtection="1">
      <alignment horizontal="center" vertical="center" shrinkToFit="1"/>
      <protection locked="0"/>
    </xf>
    <xf numFmtId="0" fontId="5" fillId="10" borderId="32" xfId="0" applyFont="1" applyFill="1" applyBorder="1" applyAlignment="1" applyProtection="1">
      <alignment horizontal="center" vertical="center" shrinkToFit="1"/>
      <protection locked="0"/>
    </xf>
    <xf numFmtId="0" fontId="5" fillId="10" borderId="2" xfId="0" applyFont="1" applyFill="1" applyBorder="1" applyAlignment="1" applyProtection="1">
      <alignment horizontal="center" vertical="center" shrinkToFit="1"/>
      <protection locked="0"/>
    </xf>
    <xf numFmtId="0" fontId="5" fillId="10" borderId="3" xfId="0" applyFont="1" applyFill="1" applyBorder="1" applyAlignment="1" applyProtection="1">
      <alignment horizontal="center" vertical="center" shrinkToFit="1"/>
      <protection locked="0"/>
    </xf>
    <xf numFmtId="0" fontId="5" fillId="2" borderId="1" xfId="0" applyFont="1" applyFill="1" applyBorder="1" applyAlignment="1" applyProtection="1">
      <alignment horizontal="center" vertical="center" shrinkToFit="1"/>
    </xf>
    <xf numFmtId="0" fontId="5" fillId="2" borderId="37" xfId="0" applyFont="1" applyFill="1" applyBorder="1" applyAlignment="1" applyProtection="1">
      <alignment horizontal="center" vertical="center" shrinkToFit="1"/>
    </xf>
    <xf numFmtId="0" fontId="6" fillId="10" borderId="32" xfId="0" applyFont="1" applyFill="1" applyBorder="1" applyAlignment="1" applyProtection="1">
      <alignment horizontal="center" vertical="center" shrinkToFit="1"/>
      <protection locked="0"/>
    </xf>
    <xf numFmtId="0" fontId="6" fillId="10" borderId="2" xfId="0" applyFont="1" applyFill="1" applyBorder="1" applyAlignment="1" applyProtection="1">
      <alignment horizontal="center" vertical="center" shrinkToFit="1"/>
      <protection locked="0"/>
    </xf>
    <xf numFmtId="0" fontId="6" fillId="10" borderId="3" xfId="0" applyFont="1" applyFill="1" applyBorder="1" applyAlignment="1" applyProtection="1">
      <alignment horizontal="center" vertical="center" shrinkToFit="1"/>
      <protection locked="0"/>
    </xf>
    <xf numFmtId="0" fontId="6" fillId="3" borderId="25" xfId="0" applyFont="1" applyFill="1" applyBorder="1" applyAlignment="1">
      <alignment horizontal="center" vertical="center" shrinkToFit="1"/>
    </xf>
    <xf numFmtId="177" fontId="5" fillId="2" borderId="15" xfId="0" applyNumberFormat="1" applyFont="1" applyFill="1" applyBorder="1" applyAlignment="1" applyProtection="1">
      <alignment horizontal="center" vertical="center" shrinkToFit="1"/>
    </xf>
    <xf numFmtId="177" fontId="5" fillId="2" borderId="16" xfId="0" applyNumberFormat="1" applyFont="1" applyFill="1" applyBorder="1" applyAlignment="1" applyProtection="1">
      <alignment horizontal="center" vertical="center" shrinkToFit="1"/>
    </xf>
    <xf numFmtId="177" fontId="5" fillId="10" borderId="16" xfId="0" applyNumberFormat="1" applyFont="1" applyFill="1" applyBorder="1" applyAlignment="1" applyProtection="1">
      <alignment horizontal="right" vertical="center" shrinkToFit="1"/>
      <protection locked="0"/>
    </xf>
    <xf numFmtId="177" fontId="5" fillId="10" borderId="17" xfId="0" applyNumberFormat="1" applyFont="1" applyFill="1" applyBorder="1" applyAlignment="1" applyProtection="1">
      <alignment horizontal="right" vertical="center" shrinkToFit="1"/>
      <protection locked="0"/>
    </xf>
    <xf numFmtId="0" fontId="0" fillId="10" borderId="27" xfId="0" applyFill="1" applyBorder="1" applyAlignment="1" applyProtection="1">
      <alignment vertical="center"/>
      <protection locked="0"/>
    </xf>
    <xf numFmtId="0" fontId="0" fillId="10" borderId="28" xfId="0" applyFill="1" applyBorder="1" applyAlignment="1" applyProtection="1">
      <alignment vertical="center"/>
      <protection locked="0"/>
    </xf>
    <xf numFmtId="0" fontId="0" fillId="10" borderId="29" xfId="0" applyFill="1" applyBorder="1" applyAlignment="1" applyProtection="1">
      <alignment vertical="center"/>
      <protection locked="0"/>
    </xf>
    <xf numFmtId="0" fontId="5" fillId="2" borderId="23" xfId="0" applyFont="1" applyFill="1" applyBorder="1" applyAlignment="1">
      <alignment horizontal="center" vertical="center" shrinkToFit="1"/>
    </xf>
    <xf numFmtId="0" fontId="5" fillId="2" borderId="39" xfId="0" applyFont="1" applyFill="1" applyBorder="1" applyAlignment="1">
      <alignment horizontal="center" vertical="center" shrinkToFit="1"/>
    </xf>
    <xf numFmtId="0" fontId="5" fillId="10" borderId="32" xfId="0" applyFont="1" applyFill="1" applyBorder="1" applyAlignment="1" applyProtection="1">
      <alignment horizontal="center" vertical="center"/>
      <protection locked="0"/>
    </xf>
    <xf numFmtId="0" fontId="5" fillId="10" borderId="2" xfId="0" applyFont="1" applyFill="1" applyBorder="1" applyAlignment="1" applyProtection="1">
      <alignment horizontal="center" vertical="center"/>
      <protection locked="0"/>
    </xf>
    <xf numFmtId="0" fontId="5" fillId="10" borderId="3" xfId="0" applyFont="1" applyFill="1" applyBorder="1" applyAlignment="1" applyProtection="1">
      <alignment horizontal="center" vertical="center"/>
      <protection locked="0"/>
    </xf>
    <xf numFmtId="0" fontId="16" fillId="5" borderId="4" xfId="0" applyFont="1" applyFill="1" applyBorder="1" applyAlignment="1">
      <alignment horizontal="center" vertical="center"/>
    </xf>
    <xf numFmtId="0" fontId="16" fillId="5" borderId="5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14" fontId="6" fillId="10" borderId="32" xfId="0" applyNumberFormat="1" applyFont="1" applyFill="1" applyBorder="1" applyAlignment="1" applyProtection="1">
      <alignment horizontal="center" vertical="center" shrinkToFit="1"/>
      <protection locked="0"/>
    </xf>
    <xf numFmtId="14" fontId="6" fillId="10" borderId="2" xfId="0" applyNumberFormat="1" applyFont="1" applyFill="1" applyBorder="1" applyAlignment="1" applyProtection="1">
      <alignment horizontal="center" vertical="center" shrinkToFit="1"/>
      <protection locked="0"/>
    </xf>
    <xf numFmtId="14" fontId="6" fillId="10" borderId="3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4" xfId="0" applyFont="1" applyFill="1" applyBorder="1" applyAlignment="1" applyProtection="1">
      <alignment horizontal="center" vertical="center" shrinkToFit="1"/>
    </xf>
    <xf numFmtId="0" fontId="6" fillId="2" borderId="34" xfId="0" applyFont="1" applyFill="1" applyBorder="1" applyAlignment="1" applyProtection="1">
      <alignment horizontal="center" vertical="center" shrinkToFit="1"/>
    </xf>
    <xf numFmtId="14" fontId="5" fillId="10" borderId="16" xfId="0" applyNumberFormat="1" applyFont="1" applyFill="1" applyBorder="1" applyAlignment="1" applyProtection="1">
      <alignment horizontal="center" vertical="center" shrinkToFit="1"/>
      <protection locked="0"/>
    </xf>
    <xf numFmtId="178" fontId="5" fillId="4" borderId="16" xfId="0" applyNumberFormat="1" applyFont="1" applyFill="1" applyBorder="1" applyAlignment="1" applyProtection="1">
      <alignment horizontal="right" vertical="center" shrinkToFit="1"/>
    </xf>
    <xf numFmtId="178" fontId="5" fillId="4" borderId="31" xfId="0" applyNumberFormat="1" applyFont="1" applyFill="1" applyBorder="1" applyAlignment="1" applyProtection="1">
      <alignment horizontal="right" vertical="center" shrinkToFit="1"/>
    </xf>
    <xf numFmtId="0" fontId="6" fillId="10" borderId="25" xfId="0" applyFont="1" applyFill="1" applyBorder="1" applyAlignment="1" applyProtection="1">
      <alignment horizontal="center" vertical="center" shrinkToFit="1"/>
      <protection locked="0"/>
    </xf>
    <xf numFmtId="0" fontId="5" fillId="3" borderId="25" xfId="0" applyFont="1" applyFill="1" applyBorder="1" applyAlignment="1">
      <alignment horizontal="center" vertical="center" shrinkToFit="1"/>
    </xf>
    <xf numFmtId="0" fontId="0" fillId="3" borderId="25" xfId="0" applyFill="1" applyBorder="1" applyAlignment="1">
      <alignment horizontal="center" vertical="center" shrinkToFit="1"/>
    </xf>
    <xf numFmtId="0" fontId="0" fillId="10" borderId="10" xfId="0" applyFill="1" applyBorder="1" applyAlignment="1" applyProtection="1">
      <alignment horizontal="center" vertical="center"/>
    </xf>
    <xf numFmtId="0" fontId="0" fillId="10" borderId="0" xfId="0" applyFill="1" applyBorder="1" applyAlignment="1" applyProtection="1">
      <alignment horizontal="center" vertical="center"/>
    </xf>
    <xf numFmtId="14" fontId="6" fillId="10" borderId="2" xfId="0" applyNumberFormat="1" applyFont="1" applyFill="1" applyBorder="1" applyAlignment="1" applyProtection="1">
      <alignment horizontal="left" vertical="center" shrinkToFit="1"/>
    </xf>
    <xf numFmtId="0" fontId="6" fillId="10" borderId="2" xfId="0" applyFont="1" applyFill="1" applyBorder="1" applyAlignment="1" applyProtection="1">
      <alignment horizontal="left" vertical="center" shrinkToFit="1"/>
    </xf>
    <xf numFmtId="14" fontId="6" fillId="10" borderId="32" xfId="0" applyNumberFormat="1" applyFont="1" applyFill="1" applyBorder="1" applyAlignment="1" applyProtection="1">
      <alignment horizontal="center" vertical="center" shrinkToFit="1"/>
    </xf>
    <xf numFmtId="14" fontId="6" fillId="10" borderId="2" xfId="0" applyNumberFormat="1" applyFont="1" applyFill="1" applyBorder="1" applyAlignment="1" applyProtection="1">
      <alignment horizontal="center" vertical="center" shrinkToFit="1"/>
    </xf>
    <xf numFmtId="0" fontId="6" fillId="10" borderId="2" xfId="0" applyFont="1" applyFill="1" applyBorder="1" applyAlignment="1" applyProtection="1">
      <alignment horizontal="center" vertical="center" shrinkToFit="1"/>
    </xf>
    <xf numFmtId="0" fontId="6" fillId="10" borderId="3" xfId="0" applyFont="1" applyFill="1" applyBorder="1" applyAlignment="1" applyProtection="1">
      <alignment horizontal="center" vertical="center" shrinkToFit="1"/>
    </xf>
    <xf numFmtId="178" fontId="5" fillId="4" borderId="19" xfId="0" applyNumberFormat="1" applyFont="1" applyFill="1" applyBorder="1" applyAlignment="1" applyProtection="1">
      <alignment horizontal="right" vertical="center" shrinkToFit="1"/>
    </xf>
    <xf numFmtId="178" fontId="5" fillId="4" borderId="27" xfId="0" applyNumberFormat="1" applyFont="1" applyFill="1" applyBorder="1" applyAlignment="1" applyProtection="1">
      <alignment horizontal="right" vertical="center" shrinkToFit="1"/>
    </xf>
    <xf numFmtId="177" fontId="5" fillId="2" borderId="18" xfId="0" applyNumberFormat="1" applyFont="1" applyFill="1" applyBorder="1" applyAlignment="1" applyProtection="1">
      <alignment horizontal="center" vertical="center" shrinkToFit="1"/>
    </xf>
    <xf numFmtId="177" fontId="5" fillId="2" borderId="19" xfId="0" applyNumberFormat="1" applyFont="1" applyFill="1" applyBorder="1" applyAlignment="1" applyProtection="1">
      <alignment horizontal="center" vertical="center" shrinkToFit="1"/>
    </xf>
    <xf numFmtId="177" fontId="5" fillId="10" borderId="19" xfId="0" applyNumberFormat="1" applyFont="1" applyFill="1" applyBorder="1" applyAlignment="1" applyProtection="1">
      <alignment horizontal="right" vertical="center" shrinkToFit="1"/>
      <protection locked="0"/>
    </xf>
    <xf numFmtId="177" fontId="5" fillId="1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38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22" fillId="9" borderId="55" xfId="0" applyFont="1" applyFill="1" applyBorder="1" applyAlignment="1">
      <alignment horizontal="center" vertical="center" wrapText="1"/>
    </xf>
    <xf numFmtId="0" fontId="22" fillId="9" borderId="58" xfId="0" applyFont="1" applyFill="1" applyBorder="1" applyAlignment="1">
      <alignment horizontal="center" vertical="center"/>
    </xf>
    <xf numFmtId="0" fontId="23" fillId="0" borderId="60" xfId="0" applyFont="1" applyBorder="1" applyAlignment="1" applyProtection="1">
      <alignment horizontal="center" vertical="center" wrapText="1"/>
      <protection locked="0"/>
    </xf>
    <xf numFmtId="0" fontId="23" fillId="0" borderId="63" xfId="0" applyFont="1" applyBorder="1" applyAlignment="1" applyProtection="1">
      <alignment horizontal="center" vertical="center" wrapText="1"/>
      <protection locked="0"/>
    </xf>
    <xf numFmtId="0" fontId="23" fillId="0" borderId="61" xfId="0" applyFont="1" applyBorder="1" applyAlignment="1" applyProtection="1">
      <alignment horizontal="center" vertical="center" wrapText="1"/>
      <protection locked="0"/>
    </xf>
    <xf numFmtId="0" fontId="19" fillId="0" borderId="49" xfId="0" applyFont="1" applyBorder="1" applyAlignment="1">
      <alignment horizontal="left" vertical="center" wrapText="1"/>
    </xf>
    <xf numFmtId="0" fontId="19" fillId="0" borderId="50" xfId="0" applyFont="1" applyBorder="1" applyAlignment="1">
      <alignment horizontal="left" vertical="center" wrapText="1"/>
    </xf>
    <xf numFmtId="0" fontId="19" fillId="0" borderId="51" xfId="0" applyFont="1" applyBorder="1" applyAlignment="1">
      <alignment horizontal="left" vertical="center" wrapText="1"/>
    </xf>
    <xf numFmtId="0" fontId="21" fillId="0" borderId="49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2" fillId="9" borderId="52" xfId="0" applyFont="1" applyFill="1" applyBorder="1" applyAlignment="1">
      <alignment horizontal="center" vertical="center" wrapText="1"/>
    </xf>
    <xf numFmtId="0" fontId="22" fillId="9" borderId="55" xfId="0" applyFont="1" applyFill="1" applyBorder="1" applyAlignment="1">
      <alignment horizontal="center" vertical="center"/>
    </xf>
    <xf numFmtId="0" fontId="23" fillId="0" borderId="53" xfId="0" applyFont="1" applyBorder="1" applyAlignment="1" applyProtection="1">
      <alignment horizontal="center" vertical="center"/>
      <protection locked="0"/>
    </xf>
    <xf numFmtId="0" fontId="23" fillId="0" borderId="62" xfId="0" applyFont="1" applyBorder="1" applyAlignment="1" applyProtection="1">
      <alignment horizontal="center" vertical="center"/>
      <protection locked="0"/>
    </xf>
    <xf numFmtId="0" fontId="23" fillId="0" borderId="54" xfId="0" applyFont="1" applyBorder="1" applyAlignment="1" applyProtection="1">
      <alignment horizontal="center" vertical="center"/>
      <protection locked="0"/>
    </xf>
    <xf numFmtId="0" fontId="23" fillId="0" borderId="30" xfId="0" applyFont="1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center" vertical="center"/>
      <protection locked="0"/>
    </xf>
    <xf numFmtId="0" fontId="23" fillId="0" borderId="56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 applyProtection="1">
      <alignment horizontal="center" vertical="center"/>
      <protection locked="0"/>
    </xf>
    <xf numFmtId="0" fontId="23" fillId="0" borderId="57" xfId="0" applyFont="1" applyBorder="1" applyAlignment="1" applyProtection="1">
      <alignment horizontal="center" vertical="center"/>
      <protection locked="0"/>
    </xf>
    <xf numFmtId="41" fontId="23" fillId="0" borderId="30" xfId="4" applyFont="1" applyBorder="1" applyAlignment="1" applyProtection="1">
      <alignment horizontal="center" vertical="center"/>
      <protection locked="0"/>
    </xf>
    <xf numFmtId="41" fontId="23" fillId="0" borderId="1" xfId="4" applyFont="1" applyBorder="1" applyAlignment="1" applyProtection="1">
      <alignment horizontal="center" vertical="center"/>
      <protection locked="0"/>
    </xf>
    <xf numFmtId="41" fontId="23" fillId="0" borderId="56" xfId="4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 applyProtection="1">
      <alignment horizontal="left" vertical="center"/>
      <protection locked="0"/>
    </xf>
    <xf numFmtId="0" fontId="23" fillId="0" borderId="57" xfId="0" applyFont="1" applyBorder="1" applyAlignment="1" applyProtection="1">
      <alignment horizontal="left" vertical="center"/>
      <protection locked="0"/>
    </xf>
    <xf numFmtId="0" fontId="0" fillId="0" borderId="52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/>
    </xf>
  </cellXfs>
  <cellStyles count="5">
    <cellStyle name="백분율" xfId="1" builtinId="5"/>
    <cellStyle name="백분율 2" xfId="3"/>
    <cellStyle name="쉼표 [0]" xfId="4" builtinId="6"/>
    <cellStyle name="쉼표 [0] 2" xfId="2"/>
    <cellStyle name="표준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DFED8"/>
      <color rgb="FF000099"/>
      <color rgb="FFFFFFC9"/>
      <color rgb="FFFFFFE7"/>
      <color rgb="FFFFFFD1"/>
      <color rgb="FFFFFFA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png"/><Relationship Id="rId5" Type="http://schemas.openxmlformats.org/officeDocument/2006/relationships/image" Target="../media/image9.emf"/><Relationship Id="rId4" Type="http://schemas.openxmlformats.org/officeDocument/2006/relationships/image" Target="../media/image8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12.emf"/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119084</xdr:colOff>
      <xdr:row>21</xdr:row>
      <xdr:rowOff>0</xdr:rowOff>
    </xdr:from>
    <xdr:ext cx="3360407" cy="199542"/>
    <xdr:sp macro="" textlink="">
      <xdr:nvSpPr>
        <xdr:cNvPr id="2" name="TextBox 1"/>
        <xdr:cNvSpPr txBox="1"/>
      </xdr:nvSpPr>
      <xdr:spPr>
        <a:xfrm>
          <a:off x="3014684" y="1520435"/>
          <a:ext cx="3360407" cy="1995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900" b="1">
              <a:solidFill>
                <a:schemeClr val="bg1"/>
              </a:solidFill>
            </a:rPr>
            <a:t>※ </a:t>
          </a:r>
          <a:r>
            <a:rPr lang="ko-KR" altLang="en-US" sz="900" b="1">
              <a:solidFill>
                <a:schemeClr val="bg1"/>
              </a:solidFill>
            </a:rPr>
            <a:t>신청서는 반드시 사업신청 </a:t>
          </a:r>
          <a:r>
            <a:rPr lang="en-US" altLang="ko-KR" sz="900" b="1">
              <a:solidFill>
                <a:schemeClr val="bg1"/>
              </a:solidFill>
            </a:rPr>
            <a:t>3</a:t>
          </a:r>
          <a:r>
            <a:rPr lang="ko-KR" altLang="en-US" sz="900" b="1">
              <a:solidFill>
                <a:schemeClr val="bg1"/>
              </a:solidFill>
            </a:rPr>
            <a:t>일전까지 제출하여 주시기 바랍니다</a:t>
          </a:r>
          <a:r>
            <a:rPr lang="en-US" altLang="ko-KR" sz="900" b="1">
              <a:solidFill>
                <a:schemeClr val="bg1"/>
              </a:solidFill>
            </a:rPr>
            <a:t>.</a:t>
          </a:r>
          <a:endParaRPr lang="ko-KR" altLang="en-US" sz="900" b="1">
            <a:solidFill>
              <a:schemeClr val="bg1"/>
            </a:solidFill>
          </a:endParaRPr>
        </a:p>
      </xdr:txBody>
    </xdr:sp>
    <xdr:clientData/>
  </xdr:oneCellAnchor>
  <xdr:oneCellAnchor>
    <xdr:from>
      <xdr:col>5</xdr:col>
      <xdr:colOff>223859</xdr:colOff>
      <xdr:row>2</xdr:row>
      <xdr:rowOff>672710</xdr:rowOff>
    </xdr:from>
    <xdr:ext cx="3733779" cy="221727"/>
    <xdr:sp macro="" textlink="">
      <xdr:nvSpPr>
        <xdr:cNvPr id="16" name="TextBox 15"/>
        <xdr:cNvSpPr txBox="1"/>
      </xdr:nvSpPr>
      <xdr:spPr>
        <a:xfrm>
          <a:off x="2700359" y="1520435"/>
          <a:ext cx="3733779" cy="2217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1000">
              <a:solidFill>
                <a:schemeClr val="bg1"/>
              </a:solidFill>
            </a:rPr>
            <a:t>※ </a:t>
          </a:r>
          <a:r>
            <a:rPr lang="ko-KR" altLang="en-US" sz="1000">
              <a:solidFill>
                <a:schemeClr val="bg1"/>
              </a:solidFill>
            </a:rPr>
            <a:t>신청서는 반드시 계약체결 </a:t>
          </a:r>
          <a:r>
            <a:rPr lang="en-US" altLang="ko-KR" sz="1000">
              <a:solidFill>
                <a:schemeClr val="bg1"/>
              </a:solidFill>
            </a:rPr>
            <a:t>3</a:t>
          </a:r>
          <a:r>
            <a:rPr lang="ko-KR" altLang="en-US" sz="1000">
              <a:solidFill>
                <a:schemeClr val="bg1"/>
              </a:solidFill>
            </a:rPr>
            <a:t>일전까지 제출하여 주시기 바랍니다</a:t>
          </a:r>
          <a:r>
            <a:rPr lang="en-US" altLang="ko-KR" sz="1000">
              <a:solidFill>
                <a:schemeClr val="bg1"/>
              </a:solidFill>
            </a:rPr>
            <a:t>.</a:t>
          </a:r>
          <a:endParaRPr lang="ko-KR" altLang="en-US" sz="1000">
            <a:solidFill>
              <a:schemeClr val="bg1"/>
            </a:solidFill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24</xdr:row>
          <xdr:rowOff>0</xdr:rowOff>
        </xdr:from>
        <xdr:to>
          <xdr:col>6</xdr:col>
          <xdr:colOff>76200</xdr:colOff>
          <xdr:row>24</xdr:row>
          <xdr:rowOff>209550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서류 직접 제출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24</xdr:row>
          <xdr:rowOff>0</xdr:rowOff>
        </xdr:from>
        <xdr:to>
          <xdr:col>7</xdr:col>
          <xdr:colOff>428625</xdr:colOff>
          <xdr:row>24</xdr:row>
          <xdr:rowOff>209550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전자 입찰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24</xdr:row>
          <xdr:rowOff>0</xdr:rowOff>
        </xdr:from>
        <xdr:to>
          <xdr:col>4</xdr:col>
          <xdr:colOff>228600</xdr:colOff>
          <xdr:row>24</xdr:row>
          <xdr:rowOff>209550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온라인 제출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22</xdr:row>
          <xdr:rowOff>0</xdr:rowOff>
        </xdr:from>
        <xdr:to>
          <xdr:col>5</xdr:col>
          <xdr:colOff>381000</xdr:colOff>
          <xdr:row>22</xdr:row>
          <xdr:rowOff>209550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사업자등록증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22</xdr:row>
          <xdr:rowOff>0</xdr:rowOff>
        </xdr:from>
        <xdr:to>
          <xdr:col>8</xdr:col>
          <xdr:colOff>209550</xdr:colOff>
          <xdr:row>22</xdr:row>
          <xdr:rowOff>209550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법인등기부등본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22</xdr:row>
          <xdr:rowOff>200025</xdr:rowOff>
        </xdr:from>
        <xdr:to>
          <xdr:col>5</xdr:col>
          <xdr:colOff>323850</xdr:colOff>
          <xdr:row>23</xdr:row>
          <xdr:rowOff>190500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인감증명서 및 사용인감계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22</xdr:row>
          <xdr:rowOff>0</xdr:rowOff>
        </xdr:from>
        <xdr:to>
          <xdr:col>11</xdr:col>
          <xdr:colOff>38100</xdr:colOff>
          <xdr:row>22</xdr:row>
          <xdr:rowOff>209550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국세완납증명서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22</xdr:row>
          <xdr:rowOff>0</xdr:rowOff>
        </xdr:from>
        <xdr:to>
          <xdr:col>13</xdr:col>
          <xdr:colOff>361950</xdr:colOff>
          <xdr:row>22</xdr:row>
          <xdr:rowOff>209550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지방세완납증명서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22</xdr:row>
          <xdr:rowOff>0</xdr:rowOff>
        </xdr:from>
        <xdr:to>
          <xdr:col>3</xdr:col>
          <xdr:colOff>304800</xdr:colOff>
          <xdr:row>22</xdr:row>
          <xdr:rowOff>209550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제출 공문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400050</xdr:colOff>
          <xdr:row>24</xdr:row>
          <xdr:rowOff>0</xdr:rowOff>
        </xdr:from>
        <xdr:to>
          <xdr:col>9</xdr:col>
          <xdr:colOff>66675</xdr:colOff>
          <xdr:row>24</xdr:row>
          <xdr:rowOff>209550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3</xdr:row>
          <xdr:rowOff>219075</xdr:rowOff>
        </xdr:from>
        <xdr:to>
          <xdr:col>5</xdr:col>
          <xdr:colOff>190500</xdr:colOff>
          <xdr:row>5</xdr:row>
          <xdr:rowOff>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3</xdr:row>
          <xdr:rowOff>219075</xdr:rowOff>
        </xdr:from>
        <xdr:to>
          <xdr:col>9</xdr:col>
          <xdr:colOff>190500</xdr:colOff>
          <xdr:row>5</xdr:row>
          <xdr:rowOff>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428625</xdr:colOff>
          <xdr:row>1</xdr:row>
          <xdr:rowOff>19050</xdr:rowOff>
        </xdr:from>
        <xdr:to>
          <xdr:col>14</xdr:col>
          <xdr:colOff>19050</xdr:colOff>
          <xdr:row>2</xdr:row>
          <xdr:rowOff>9525</xdr:rowOff>
        </xdr:to>
        <xdr:pic>
          <xdr:nvPicPr>
            <xdr:cNvPr id="17" name="그림 16"/>
            <xdr:cNvPicPr>
              <a:picLocks noChangeAspect="1" noChangeArrowheads="1"/>
              <a:extLst>
                <a:ext uri="{84589F7E-364E-4C9E-8A38-B11213B215E9}">
                  <a14:cameraTool cellRange="구분2!$A$1:$F$2" spid="_x0000_s126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362325" y="19050"/>
              <a:ext cx="3095625" cy="8382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15</xdr:col>
      <xdr:colOff>904875</xdr:colOff>
      <xdr:row>1</xdr:row>
      <xdr:rowOff>371475</xdr:rowOff>
    </xdr:from>
    <xdr:to>
      <xdr:col>30</xdr:col>
      <xdr:colOff>6717</xdr:colOff>
      <xdr:row>33</xdr:row>
      <xdr:rowOff>171450</xdr:rowOff>
    </xdr:to>
    <xdr:grpSp>
      <xdr:nvGrpSpPr>
        <xdr:cNvPr id="5" name="그룹 4"/>
        <xdr:cNvGrpSpPr/>
      </xdr:nvGrpSpPr>
      <xdr:grpSpPr>
        <a:xfrm>
          <a:off x="7381875" y="390525"/>
          <a:ext cx="10103217" cy="8848725"/>
          <a:chOff x="7381875" y="390525"/>
          <a:chExt cx="10103217" cy="8848725"/>
        </a:xfrm>
      </xdr:grpSpPr>
      <xdr:grpSp>
        <xdr:nvGrpSpPr>
          <xdr:cNvPr id="4" name="그룹 3"/>
          <xdr:cNvGrpSpPr/>
        </xdr:nvGrpSpPr>
        <xdr:grpSpPr>
          <a:xfrm>
            <a:off x="7381875" y="390525"/>
            <a:ext cx="10103217" cy="8848725"/>
            <a:chOff x="7381875" y="390525"/>
            <a:chExt cx="10103217" cy="8848725"/>
          </a:xfrm>
        </xdr:grpSpPr>
        <xdr:grpSp>
          <xdr:nvGrpSpPr>
            <xdr:cNvPr id="3" name="그룹 2"/>
            <xdr:cNvGrpSpPr/>
          </xdr:nvGrpSpPr>
          <xdr:grpSpPr>
            <a:xfrm>
              <a:off x="7381875" y="390525"/>
              <a:ext cx="10103217" cy="8848725"/>
              <a:chOff x="7381875" y="390525"/>
              <a:chExt cx="10103217" cy="8848725"/>
            </a:xfrm>
          </xdr:grpSpPr>
          <mc:AlternateContent xmlns:mc="http://schemas.openxmlformats.org/markup-compatibility/2006" xmlns:a14="http://schemas.microsoft.com/office/drawing/2010/main">
            <mc:Choice Requires="a14">
              <xdr:pic>
                <xdr:nvPicPr>
                  <xdr:cNvPr id="19" name="그림 18"/>
                  <xdr:cNvPicPr>
                    <a:picLocks noChangeAspect="1" noChangeArrowheads="1"/>
                    <a:extLst>
                      <a:ext uri="{84589F7E-364E-4C9E-8A38-B11213B215E9}">
                        <a14:cameraTool cellRange="$B$2:$N$36" spid="_x0000_s1265"/>
                      </a:ext>
                    </a:extLst>
                  </xdr:cNvPicPr>
                </xdr:nvPicPr>
                <xdr:blipFill>
                  <a:blip xmlns:r="http://schemas.openxmlformats.org/officeDocument/2006/relationships" r:embed="rId2"/>
                  <a:srcRect/>
                  <a:stretch>
                    <a:fillRect/>
                  </a:stretch>
                </xdr:blipFill>
                <xdr:spPr bwMode="auto">
                  <a:xfrm>
                    <a:off x="7391319" y="804095"/>
                    <a:ext cx="5057856" cy="7773070"/>
                  </a:xfrm>
                  <a:prstGeom prst="rect">
                    <a:avLst/>
                  </a:prstGeom>
                  <a:noFill/>
                  <a:extLst>
                    <a:ext uri="{909E8E84-426E-40DD-AFC4-6F175D3DCCD1}">
                      <a14:hiddenFill>
                        <a:solidFill>
                          <a:srgbClr val="FFFFFF"/>
                        </a:solidFill>
                      </a14:hiddenFill>
                    </a:ext>
                  </a:extLst>
                </xdr:spPr>
              </xdr:pic>
            </mc:Choice>
            <mc:Fallback xmlns=""/>
          </mc:AlternateContent>
          <xdr:sp macro="" textlink="">
            <xdr:nvSpPr>
              <xdr:cNvPr id="20" name="모서리가 둥근 직사각형 19"/>
              <xdr:cNvSpPr/>
            </xdr:nvSpPr>
            <xdr:spPr>
              <a:xfrm>
                <a:off x="7381875" y="2135028"/>
                <a:ext cx="5020095" cy="1826800"/>
              </a:xfrm>
              <a:prstGeom prst="roundRect">
                <a:avLst/>
              </a:prstGeom>
              <a:noFill/>
              <a:ln>
                <a:solidFill>
                  <a:schemeClr val="accent2">
                    <a:lumMod val="60000"/>
                    <a:lumOff val="40000"/>
                  </a:schemeClr>
                </a:solidFill>
                <a:prstDash val="sysDash"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ko-KR" altLang="en-US"/>
              </a:p>
            </xdr:txBody>
          </xdr:sp>
          <xdr:sp macro="" textlink="">
            <xdr:nvSpPr>
              <xdr:cNvPr id="23" name="한쪽 모서리가 잘린 사각형 22"/>
              <xdr:cNvSpPr/>
            </xdr:nvSpPr>
            <xdr:spPr>
              <a:xfrm>
                <a:off x="13163519" y="390525"/>
                <a:ext cx="4311074" cy="4586192"/>
              </a:xfrm>
              <a:prstGeom prst="snip1Rect">
                <a:avLst/>
              </a:prstGeom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accent2">
                    <a:lumMod val="60000"/>
                    <a:lumOff val="4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[ 1. </a:t>
                </a:r>
                <a:r>
                  <a:rPr lang="ko-KR" altLang="en-US" sz="12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제출마감일 </a:t>
                </a:r>
                <a:r>
                  <a:rPr lang="en-US" altLang="ko-KR" sz="12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~ 10. </a:t>
                </a:r>
                <a:r>
                  <a:rPr lang="ko-KR" altLang="en-US" sz="12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총사업비 </a:t>
                </a:r>
                <a:r>
                  <a:rPr lang="en-US" altLang="ko-KR" sz="12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]</a:t>
                </a:r>
              </a:p>
              <a:p>
                <a:pPr algn="ctr"/>
                <a:endParaRPr lang="en-US" altLang="ko-KR" sz="12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1.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제출마감일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제안서 제출 마감일자 </a:t>
                </a:r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2.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사업구분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선택입력    </a:t>
                </a:r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3.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보안과제현황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국가연구개발사업의 경우 보안과제와 </a:t>
                </a:r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                              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일반과제 구분 입력</a:t>
                </a:r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4.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지원기관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수기입력 </a:t>
                </a:r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5.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재원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지원기관의 원 재원 선택입력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(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예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지원기관이 농촌진흥청일경우 농림축산식품부 선택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)</a:t>
                </a: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6.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사업명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 ~ 8.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연구책임자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해당 사업명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,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과제명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,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연구책임자 정보 수기입력</a:t>
                </a:r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9.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참여형태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선택입력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[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구분방법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과제 참여형태 분류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( page)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 참조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]</a:t>
                </a: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10-1.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총연구기간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연차과제의 총기간 입력</a:t>
                </a:r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10-2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당해연구기간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당해 협약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(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계약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)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상 연구기간 입력</a:t>
                </a:r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11-1.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총사업비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협동연구비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,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부가세액등을 제외한 연차과제 전체 연구비 입력</a:t>
                </a:r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11-2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당해사업비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당해 협약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(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계약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)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상 연구비 입력</a:t>
                </a:r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</xdr:txBody>
          </xdr:sp>
          <xdr:sp macro="" textlink="">
            <xdr:nvSpPr>
              <xdr:cNvPr id="24" name="한쪽 모서리가 잘린 사각형 23"/>
              <xdr:cNvSpPr/>
            </xdr:nvSpPr>
            <xdr:spPr>
              <a:xfrm>
                <a:off x="13174018" y="5179695"/>
                <a:ext cx="4311074" cy="2334244"/>
              </a:xfrm>
              <a:prstGeom prst="snip1Rect">
                <a:avLst/>
              </a:prstGeom>
              <a:solidFill>
                <a:schemeClr val="accent3">
                  <a:lumMod val="60000"/>
                  <a:lumOff val="40000"/>
                </a:schemeClr>
              </a:solidFill>
              <a:ln>
                <a:solidFill>
                  <a:schemeClr val="accent3">
                    <a:lumMod val="60000"/>
                    <a:lumOff val="4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[ 12. </a:t>
                </a:r>
                <a:r>
                  <a:rPr lang="ko-KR" altLang="en-US" sz="12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당해년도 연구비예산</a:t>
                </a:r>
                <a:r>
                  <a:rPr lang="en-US" altLang="ko-KR" sz="12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] </a:t>
                </a:r>
              </a:p>
              <a:p>
                <a:pPr algn="ctr"/>
                <a:endParaRPr lang="en-US" altLang="ko-KR" sz="12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가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인건비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~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아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간접비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제안 연구계획서상 연구비목별 금액 입력</a:t>
                </a:r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자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협동연구비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협동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/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공동 연구이며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,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본교가 주관기관일 경우 세부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(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공동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)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기관에 지급될 연구비 총액</a:t>
                </a:r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차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부가가치세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부가가치세 과세사업일 경우 해당 세액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(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세액 산출이 어려울 경우 산학협력단에 산출 의뢰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)</a:t>
                </a:r>
              </a:p>
              <a:p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</xdr:txBody>
          </xdr:sp>
          <xdr:sp macro="" textlink="">
            <xdr:nvSpPr>
              <xdr:cNvPr id="25" name="한쪽 모서리가 잘린 사각형 24"/>
              <xdr:cNvSpPr/>
            </xdr:nvSpPr>
            <xdr:spPr>
              <a:xfrm>
                <a:off x="13163519" y="7716917"/>
                <a:ext cx="4311074" cy="1522333"/>
              </a:xfrm>
              <a:prstGeom prst="snip1Rect">
                <a:avLst/>
              </a:prstGeom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[ 13. </a:t>
                </a:r>
                <a:r>
                  <a:rPr lang="ko-KR" altLang="en-US" sz="12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간접비 책정근거 </a:t>
                </a:r>
                <a:r>
                  <a:rPr lang="en-US" altLang="ko-KR" sz="12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~ 15. </a:t>
                </a:r>
                <a:r>
                  <a:rPr lang="ko-KR" altLang="en-US" sz="12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제출방법</a:t>
                </a:r>
                <a:r>
                  <a:rPr lang="en-US" altLang="ko-KR" sz="12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] </a:t>
                </a:r>
              </a:p>
              <a:p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13.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간접비 책정근거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본교 간접비 고시율이하로 산정시 산정근거 수기입력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(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예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OO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사업공고문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Opage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연구비 편성 기준에 의함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)</a:t>
                </a:r>
              </a:p>
              <a:p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14. ~ 15.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제출방법 </a:t>
                </a:r>
                <a:r>
                  <a:rPr lang="en-US" altLang="ko-KR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  <a:latin typeface="HY동녘M" panose="02030600000101010101" pitchFamily="18" charset="-127"/>
                    <a:ea typeface="HY동녘M" panose="02030600000101010101" pitchFamily="18" charset="-127"/>
                  </a:rPr>
                  <a:t>해당 요청내역 선택 및 입력</a:t>
                </a:r>
                <a:endParaRPr lang="en-US" altLang="ko-KR" sz="1100">
                  <a:solidFill>
                    <a:schemeClr val="tx1"/>
                  </a:solidFill>
                  <a:latin typeface="HY동녘M" panose="02030600000101010101" pitchFamily="18" charset="-127"/>
                  <a:ea typeface="HY동녘M" panose="02030600000101010101" pitchFamily="18" charset="-127"/>
                </a:endParaRPr>
              </a:p>
            </xdr:txBody>
          </xdr:sp>
          <xdr:cxnSp macro="">
            <xdr:nvCxnSpPr>
              <xdr:cNvPr id="27" name="꺾인 연결선 26"/>
              <xdr:cNvCxnSpPr>
                <a:endCxn id="24" idx="2"/>
              </xdr:cNvCxnSpPr>
            </xdr:nvCxnSpPr>
            <xdr:spPr>
              <a:xfrm>
                <a:off x="12401970" y="4773739"/>
                <a:ext cx="772048" cy="1573078"/>
              </a:xfrm>
              <a:prstGeom prst="bentConnector3">
                <a:avLst/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8" name="꺾인 연결선 27"/>
              <xdr:cNvCxnSpPr>
                <a:stCxn id="22" idx="3"/>
                <a:endCxn id="25" idx="2"/>
              </xdr:cNvCxnSpPr>
            </xdr:nvCxnSpPr>
            <xdr:spPr>
              <a:xfrm>
                <a:off x="12401970" y="6042352"/>
                <a:ext cx="761549" cy="2435732"/>
              </a:xfrm>
              <a:prstGeom prst="bentConnector3">
                <a:avLst>
                  <a:gd name="adj1" fmla="val 50000"/>
                </a:avLst>
              </a:prstGeom>
              <a:ln>
                <a:tailEnd type="arrow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21" name="모서리가 둥근 직사각형 20"/>
            <xdr:cNvSpPr/>
          </xdr:nvSpPr>
          <xdr:spPr>
            <a:xfrm>
              <a:off x="7381875" y="3961828"/>
              <a:ext cx="5020095" cy="1322748"/>
            </a:xfrm>
            <a:prstGeom prst="roundRect">
              <a:avLst/>
            </a:prstGeom>
            <a:noFill/>
            <a:ln>
              <a:solidFill>
                <a:schemeClr val="accent3">
                  <a:lumMod val="60000"/>
                  <a:lumOff val="40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22" name="모서리가 둥근 직사각형 21"/>
            <xdr:cNvSpPr/>
          </xdr:nvSpPr>
          <xdr:spPr>
            <a:xfrm>
              <a:off x="7381875" y="5484163"/>
              <a:ext cx="5020095" cy="1116378"/>
            </a:xfrm>
            <a:prstGeom prst="roundRect">
              <a:avLst/>
            </a:prstGeom>
            <a:noFill/>
            <a:ln>
              <a:solidFill>
                <a:schemeClr val="accent6">
                  <a:lumMod val="40000"/>
                  <a:lumOff val="60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cxnSp macro="">
        <xdr:nvCxnSpPr>
          <xdr:cNvPr id="26" name="꺾인 연결선 25"/>
          <xdr:cNvCxnSpPr>
            <a:stCxn id="20" idx="3"/>
            <a:endCxn id="23" idx="2"/>
          </xdr:cNvCxnSpPr>
        </xdr:nvCxnSpPr>
        <xdr:spPr>
          <a:xfrm flipV="1">
            <a:off x="12401970" y="2683622"/>
            <a:ext cx="761549" cy="364806"/>
          </a:xfrm>
          <a:prstGeom prst="bentConnector3">
            <a:avLst/>
          </a:prstGeom>
          <a:ln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161927</xdr:colOff>
      <xdr:row>14</xdr:row>
      <xdr:rowOff>57150</xdr:rowOff>
    </xdr:from>
    <xdr:to>
      <xdr:col>13</xdr:col>
      <xdr:colOff>228601</xdr:colOff>
      <xdr:row>29</xdr:row>
      <xdr:rowOff>28611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62727" y="6534150"/>
          <a:ext cx="4867274" cy="409578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542925</xdr:colOff>
          <xdr:row>1</xdr:row>
          <xdr:rowOff>190500</xdr:rowOff>
        </xdr:from>
        <xdr:to>
          <xdr:col>12</xdr:col>
          <xdr:colOff>590550</xdr:colOff>
          <xdr:row>3</xdr:row>
          <xdr:rowOff>76200</xdr:rowOff>
        </xdr:to>
        <xdr:pic>
          <xdr:nvPicPr>
            <xdr:cNvPr id="4" name="그림 3"/>
            <xdr:cNvPicPr>
              <a:picLocks noChangeAspect="1" noChangeArrowheads="1"/>
              <a:extLst>
                <a:ext uri="{84589F7E-364E-4C9E-8A38-B11213B215E9}">
                  <a14:cameraTool cellRange="구분2!$B$1:$F$2" spid="_x0000_s5255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7953375" y="762000"/>
              <a:ext cx="3476625" cy="83820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923925</xdr:colOff>
          <xdr:row>0</xdr:row>
          <xdr:rowOff>19050</xdr:rowOff>
        </xdr:from>
        <xdr:to>
          <xdr:col>5</xdr:col>
          <xdr:colOff>9525</xdr:colOff>
          <xdr:row>1</xdr:row>
          <xdr:rowOff>285750</xdr:rowOff>
        </xdr:to>
        <xdr:pic>
          <xdr:nvPicPr>
            <xdr:cNvPr id="20" name="그림 19"/>
            <xdr:cNvPicPr>
              <a:picLocks noChangeAspect="1" noChangeArrowheads="1"/>
              <a:extLst>
                <a:ext uri="{84589F7E-364E-4C9E-8A38-B11213B215E9}">
                  <a14:cameraTool cellRange="구분2!$A$1:$F$2" spid="_x0000_s5256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2628900" y="19050"/>
              <a:ext cx="3095625" cy="8382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5</xdr:col>
      <xdr:colOff>619125</xdr:colOff>
      <xdr:row>0</xdr:row>
      <xdr:rowOff>152400</xdr:rowOff>
    </xdr:from>
    <xdr:to>
      <xdr:col>18</xdr:col>
      <xdr:colOff>56653</xdr:colOff>
      <xdr:row>13</xdr:row>
      <xdr:rowOff>159171</xdr:rowOff>
    </xdr:to>
    <xdr:grpSp>
      <xdr:nvGrpSpPr>
        <xdr:cNvPr id="2" name="그룹 1"/>
        <xdr:cNvGrpSpPr/>
      </xdr:nvGrpSpPr>
      <xdr:grpSpPr>
        <a:xfrm>
          <a:off x="6334125" y="152400"/>
          <a:ext cx="8352928" cy="6264696"/>
          <a:chOff x="6334125" y="152400"/>
          <a:chExt cx="8352928" cy="6264696"/>
        </a:xfrm>
      </xdr:grpSpPr>
      <xdr:grpSp>
        <xdr:nvGrpSpPr>
          <xdr:cNvPr id="45" name="그룹 44"/>
          <xdr:cNvGrpSpPr/>
        </xdr:nvGrpSpPr>
        <xdr:grpSpPr>
          <a:xfrm>
            <a:off x="6334125" y="152400"/>
            <a:ext cx="8352928" cy="6264696"/>
            <a:chOff x="395536" y="188640"/>
            <a:chExt cx="8352928" cy="6264696"/>
          </a:xfrm>
        </xdr:grpSpPr>
        <xdr:sp macro="" textlink="">
          <xdr:nvSpPr>
            <xdr:cNvPr id="46" name="직사각형 45"/>
            <xdr:cNvSpPr/>
          </xdr:nvSpPr>
          <xdr:spPr>
            <a:xfrm>
              <a:off x="395536" y="188640"/>
              <a:ext cx="8352928" cy="6264696"/>
            </a:xfrm>
            <a:prstGeom prst="rect">
              <a:avLst/>
            </a:prstGeom>
            <a:solidFill>
              <a:schemeClr val="bg1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grpSp>
          <xdr:nvGrpSpPr>
            <xdr:cNvPr id="47" name="그룹 46"/>
            <xdr:cNvGrpSpPr/>
          </xdr:nvGrpSpPr>
          <xdr:grpSpPr>
            <a:xfrm>
              <a:off x="539552" y="404664"/>
              <a:ext cx="8064896" cy="5949280"/>
              <a:chOff x="539552" y="404664"/>
              <a:chExt cx="8064896" cy="5949280"/>
            </a:xfrm>
          </xdr:grpSpPr>
          <xdr:sp macro="" textlink="">
            <xdr:nvSpPr>
              <xdr:cNvPr id="48" name="TextBox 4"/>
              <xdr:cNvSpPr txBox="1"/>
            </xdr:nvSpPr>
            <xdr:spPr>
              <a:xfrm>
                <a:off x="3635896" y="404664"/>
                <a:ext cx="1733167" cy="369332"/>
              </a:xfrm>
              <a:prstGeom prst="rect">
                <a:avLst/>
              </a:prstGeom>
              <a:solidFill>
                <a:schemeClr val="bg1"/>
              </a:solidFill>
              <a:ln w="19050" cmpd="sng">
                <a:solidFill>
                  <a:schemeClr val="accent2">
                    <a:lumMod val="60000"/>
                    <a:lumOff val="40000"/>
                  </a:schemeClr>
                </a:solidFill>
              </a:ln>
            </xdr:spPr>
            <xdr:txBody>
              <a:bodyPr wrap="square" rtlCol="0">
                <a:sp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ko-KR" altLang="en-US"/>
                  <a:t>서식 작성 요령</a:t>
                </a:r>
              </a:p>
            </xdr:txBody>
          </xdr:sp>
          <xdr:sp macro="" textlink="">
            <xdr:nvSpPr>
              <xdr:cNvPr id="49" name="모서리가 둥근 직사각형 48"/>
              <xdr:cNvSpPr/>
            </xdr:nvSpPr>
            <xdr:spPr>
              <a:xfrm>
                <a:off x="4860032" y="1844824"/>
                <a:ext cx="3744416" cy="1008112"/>
              </a:xfrm>
              <a:prstGeom prst="roundRect">
                <a:avLst/>
              </a:prstGeom>
              <a:solidFill>
                <a:schemeClr val="bg2">
                  <a:lumMod val="90000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ko-KR" altLang="en-US" sz="1100">
                    <a:solidFill>
                      <a:schemeClr val="tx1"/>
                    </a:solidFill>
                  </a:rPr>
                  <a:t>수행과제의 정보를 입력합니다</a:t>
                </a:r>
                <a:r>
                  <a:rPr lang="en-US" altLang="ko-KR" sz="1100">
                    <a:solidFill>
                      <a:schemeClr val="tx1"/>
                    </a:solidFill>
                  </a:rPr>
                  <a:t>. </a:t>
                </a:r>
              </a:p>
              <a:p>
                <a:endParaRPr lang="en-US" altLang="ko-KR" sz="1100">
                  <a:solidFill>
                    <a:schemeClr val="tx1"/>
                  </a:solidFill>
                </a:endParaRPr>
              </a:p>
              <a:p>
                <a:r>
                  <a:rPr lang="ko-KR" altLang="en-US" sz="1100">
                    <a:solidFill>
                      <a:schemeClr val="tx1"/>
                    </a:solidFill>
                  </a:rPr>
                  <a:t>제안서제출신청서화일의 씨트에서 작성시 제안서 제출신청서의 내용이 자동 반영 됩니다</a:t>
                </a:r>
              </a:p>
            </xdr:txBody>
          </xdr:sp>
          <xdr:pic>
            <xdr:nvPicPr>
              <xdr:cNvPr id="50" name="Picture 3"/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4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539552" y="1052736"/>
                <a:ext cx="3751078" cy="5301208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 xmlns:a14="http://schemas.microsoft.com/office/drawing/2010/main">
                    <a:solidFill>
                      <a:schemeClr val="accent1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chemeClr val="tx1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chemeClr val="bg2"/>
                      </a:outerShdw>
                    </a:effectLst>
                  </a14:hiddenEffects>
                </a:ext>
              </a:extLst>
            </xdr:spPr>
          </xdr:pic>
          <xdr:sp macro="" textlink="">
            <xdr:nvSpPr>
              <xdr:cNvPr id="51" name="모서리가 둥근 직사각형 50"/>
              <xdr:cNvSpPr/>
            </xdr:nvSpPr>
            <xdr:spPr>
              <a:xfrm>
                <a:off x="4854315" y="3043670"/>
                <a:ext cx="3744416" cy="659670"/>
              </a:xfrm>
              <a:prstGeom prst="roundRect">
                <a:avLst/>
              </a:prstGeom>
              <a:solidFill>
                <a:schemeClr val="bg2">
                  <a:lumMod val="90000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ko-KR" altLang="en-US" sz="1100">
                    <a:solidFill>
                      <a:schemeClr val="tx1"/>
                    </a:solidFill>
                  </a:rPr>
                  <a:t>연구성격 </a:t>
                </a:r>
                <a:r>
                  <a:rPr lang="en-US" altLang="ko-KR" sz="1100">
                    <a:solidFill>
                      <a:schemeClr val="tx1"/>
                    </a:solidFill>
                  </a:rPr>
                  <a:t>: “</a:t>
                </a:r>
                <a:r>
                  <a:rPr lang="ko-KR" altLang="en-US" sz="1100">
                    <a:solidFill>
                      <a:schemeClr val="tx1"/>
                    </a:solidFill>
                  </a:rPr>
                  <a:t>입력</a:t>
                </a:r>
                <a:r>
                  <a:rPr lang="en-US" altLang="ko-KR" sz="1100">
                    <a:solidFill>
                      <a:schemeClr val="tx1"/>
                    </a:solidFill>
                  </a:rPr>
                  <a:t>(</a:t>
                </a:r>
                <a:r>
                  <a:rPr lang="ko-KR" altLang="en-US" sz="1100">
                    <a:solidFill>
                      <a:schemeClr val="tx1"/>
                    </a:solidFill>
                  </a:rPr>
                  <a:t>클릭</a:t>
                </a:r>
                <a:r>
                  <a:rPr lang="en-US" altLang="ko-KR" sz="1100">
                    <a:solidFill>
                      <a:schemeClr val="tx1"/>
                    </a:solidFill>
                  </a:rPr>
                  <a:t>)”</a:t>
                </a:r>
                <a:r>
                  <a:rPr lang="ko-KR" altLang="en-US" sz="1100">
                    <a:solidFill>
                      <a:schemeClr val="tx1"/>
                    </a:solidFill>
                  </a:rPr>
                  <a:t>셀의 우측 하단 화살표를 눌러 목록중 해당 항목을 클릭합니다</a:t>
                </a:r>
                <a:r>
                  <a:rPr lang="en-US" altLang="ko-KR" sz="1100">
                    <a:solidFill>
                      <a:schemeClr val="tx1"/>
                    </a:solidFill>
                  </a:rPr>
                  <a:t>. </a:t>
                </a:r>
                <a:endParaRPr lang="ko-KR" altLang="en-US" sz="1100">
                  <a:solidFill>
                    <a:schemeClr val="tx1"/>
                  </a:solidFill>
                </a:endParaRPr>
              </a:p>
            </xdr:txBody>
          </xdr:sp>
          <xdr:sp macro="" textlink="">
            <xdr:nvSpPr>
              <xdr:cNvPr id="52" name="모서리가 둥근 직사각형 51"/>
              <xdr:cNvSpPr/>
            </xdr:nvSpPr>
            <xdr:spPr>
              <a:xfrm>
                <a:off x="4854315" y="3933056"/>
                <a:ext cx="3744416" cy="659670"/>
              </a:xfrm>
              <a:prstGeom prst="roundRect">
                <a:avLst/>
              </a:prstGeom>
              <a:solidFill>
                <a:schemeClr val="bg2">
                  <a:lumMod val="90000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ko-KR" altLang="en-US" sz="1100">
                    <a:solidFill>
                      <a:schemeClr val="tx1"/>
                    </a:solidFill>
                  </a:rPr>
                  <a:t>연구개요 </a:t>
                </a:r>
                <a:r>
                  <a:rPr lang="en-US" altLang="ko-KR" sz="1100">
                    <a:solidFill>
                      <a:schemeClr val="tx1"/>
                    </a:solidFill>
                  </a:rPr>
                  <a:t>: </a:t>
                </a:r>
                <a:r>
                  <a:rPr lang="ko-KR" altLang="en-US" sz="1100">
                    <a:solidFill>
                      <a:schemeClr val="tx1"/>
                    </a:solidFill>
                  </a:rPr>
                  <a:t>입력한 연구성격에 부합하는 내용을 기술합니다</a:t>
                </a:r>
                <a:r>
                  <a:rPr lang="en-US" altLang="ko-KR" sz="1100">
                    <a:solidFill>
                      <a:schemeClr val="tx1"/>
                    </a:solidFill>
                  </a:rPr>
                  <a:t>. </a:t>
                </a:r>
                <a:r>
                  <a:rPr lang="ko-KR" altLang="en-US" sz="1100">
                    <a:solidFill>
                      <a:schemeClr val="tx1"/>
                    </a:solidFill>
                  </a:rPr>
                  <a:t>연구목표</a:t>
                </a:r>
                <a:r>
                  <a:rPr lang="en-US" altLang="ko-KR" sz="1100">
                    <a:solidFill>
                      <a:schemeClr val="tx1"/>
                    </a:solidFill>
                  </a:rPr>
                  <a:t>, </a:t>
                </a:r>
                <a:r>
                  <a:rPr lang="ko-KR" altLang="en-US" sz="1100">
                    <a:solidFill>
                      <a:schemeClr val="tx1"/>
                    </a:solidFill>
                  </a:rPr>
                  <a:t>연구진행 내용에 </a:t>
                </a:r>
                <a:r>
                  <a:rPr lang="en-US" altLang="ko-KR" sz="1100">
                    <a:solidFill>
                      <a:schemeClr val="tx1"/>
                    </a:solidFill>
                  </a:rPr>
                  <a:t>“</a:t>
                </a:r>
                <a:r>
                  <a:rPr lang="ko-KR" altLang="en-US" sz="1100">
                    <a:solidFill>
                      <a:schemeClr val="tx1"/>
                    </a:solidFill>
                  </a:rPr>
                  <a:t>새로운 이론</a:t>
                </a:r>
                <a:r>
                  <a:rPr lang="en-US" altLang="ko-KR" sz="1100">
                    <a:solidFill>
                      <a:schemeClr val="tx1"/>
                    </a:solidFill>
                  </a:rPr>
                  <a:t>, </a:t>
                </a:r>
                <a:r>
                  <a:rPr lang="ko-KR" altLang="en-US" sz="1100">
                    <a:solidFill>
                      <a:schemeClr val="tx1"/>
                    </a:solidFill>
                  </a:rPr>
                  <a:t>방법</a:t>
                </a:r>
                <a:r>
                  <a:rPr lang="en-US" altLang="ko-KR" sz="1100">
                    <a:solidFill>
                      <a:schemeClr val="tx1"/>
                    </a:solidFill>
                  </a:rPr>
                  <a:t>, </a:t>
                </a:r>
                <a:r>
                  <a:rPr lang="ko-KR" altLang="en-US" sz="1100">
                    <a:solidFill>
                      <a:schemeClr val="tx1"/>
                    </a:solidFill>
                  </a:rPr>
                  <a:t>공법 등에 관한 연구임이 기술되어야 합니다</a:t>
                </a:r>
                <a:r>
                  <a:rPr lang="en-US" altLang="ko-KR" sz="1100">
                    <a:solidFill>
                      <a:schemeClr val="tx1"/>
                    </a:solidFill>
                  </a:rPr>
                  <a:t>.   </a:t>
                </a:r>
                <a:endParaRPr lang="ko-KR" altLang="en-US" sz="1100">
                  <a:solidFill>
                    <a:schemeClr val="tx1"/>
                  </a:solidFill>
                </a:endParaRPr>
              </a:p>
            </xdr:txBody>
          </xdr:sp>
          <xdr:sp macro="" textlink="">
            <xdr:nvSpPr>
              <xdr:cNvPr id="53" name="모서리가 둥근 직사각형 52"/>
              <xdr:cNvSpPr/>
            </xdr:nvSpPr>
            <xdr:spPr>
              <a:xfrm>
                <a:off x="755576" y="2204864"/>
                <a:ext cx="3384376" cy="1168641"/>
              </a:xfrm>
              <a:prstGeom prst="roundRect">
                <a:avLst/>
              </a:prstGeom>
              <a:noFill/>
              <a:ln>
                <a:solidFill>
                  <a:schemeClr val="accent2">
                    <a:lumMod val="75000"/>
                  </a:schemeClr>
                </a:solidFill>
                <a:prstDash val="sysDash"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ko-KR" altLang="en-US"/>
              </a:p>
            </xdr:txBody>
          </xdr:sp>
          <xdr:sp macro="" textlink="">
            <xdr:nvSpPr>
              <xdr:cNvPr id="54" name="모서리가 둥근 직사각형 53"/>
              <xdr:cNvSpPr/>
            </xdr:nvSpPr>
            <xdr:spPr>
              <a:xfrm>
                <a:off x="755576" y="3404533"/>
                <a:ext cx="3384376" cy="240491"/>
              </a:xfrm>
              <a:prstGeom prst="roundRect">
                <a:avLst/>
              </a:prstGeom>
              <a:noFill/>
              <a:ln>
                <a:solidFill>
                  <a:schemeClr val="accent2">
                    <a:lumMod val="75000"/>
                  </a:schemeClr>
                </a:solidFill>
                <a:prstDash val="sysDash"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ko-KR" altLang="en-US"/>
              </a:p>
            </xdr:txBody>
          </xdr:sp>
          <xdr:sp macro="" textlink="">
            <xdr:nvSpPr>
              <xdr:cNvPr id="55" name="모서리가 둥근 직사각형 54"/>
              <xdr:cNvSpPr/>
            </xdr:nvSpPr>
            <xdr:spPr>
              <a:xfrm>
                <a:off x="755576" y="3653100"/>
                <a:ext cx="3384376" cy="939626"/>
              </a:xfrm>
              <a:prstGeom prst="roundRect">
                <a:avLst/>
              </a:prstGeom>
              <a:noFill/>
              <a:ln>
                <a:solidFill>
                  <a:schemeClr val="accent2">
                    <a:lumMod val="75000"/>
                  </a:schemeClr>
                </a:solidFill>
                <a:prstDash val="sysDash"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>
                <a:defPPr>
                  <a:defRPr lang="ko-KR"/>
                </a:defPPr>
                <a:lvl1pPr marL="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1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ko-KR" altLang="en-US"/>
              </a:p>
            </xdr:txBody>
          </xdr:sp>
          <xdr:cxnSp macro="">
            <xdr:nvCxnSpPr>
              <xdr:cNvPr id="56" name="꺾인 연결선 55"/>
              <xdr:cNvCxnSpPr>
                <a:stCxn id="53" idx="3"/>
                <a:endCxn id="49" idx="1"/>
              </xdr:cNvCxnSpPr>
            </xdr:nvCxnSpPr>
            <xdr:spPr>
              <a:xfrm flipV="1">
                <a:off x="4139952" y="2348880"/>
                <a:ext cx="720080" cy="440305"/>
              </a:xfrm>
              <a:prstGeom prst="bentConnector3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7" name="꺾인 연결선 56"/>
              <xdr:cNvCxnSpPr>
                <a:stCxn id="54" idx="3"/>
                <a:endCxn id="51" idx="1"/>
              </xdr:cNvCxnSpPr>
            </xdr:nvCxnSpPr>
            <xdr:spPr>
              <a:xfrm flipV="1">
                <a:off x="4139952" y="3373505"/>
                <a:ext cx="714363" cy="151274"/>
              </a:xfrm>
              <a:prstGeom prst="bentConnector3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8" name="꺾인 연결선 57"/>
              <xdr:cNvCxnSpPr>
                <a:stCxn id="55" idx="3"/>
                <a:endCxn id="52" idx="1"/>
              </xdr:cNvCxnSpPr>
            </xdr:nvCxnSpPr>
            <xdr:spPr>
              <a:xfrm>
                <a:off x="4139952" y="4122913"/>
                <a:ext cx="714363" cy="139978"/>
              </a:xfrm>
              <a:prstGeom prst="bentConnector3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mc:AlternateContent xmlns:mc="http://schemas.openxmlformats.org/markup-compatibility/2006" xmlns:a14="http://schemas.microsoft.com/office/drawing/2010/main">
        <mc:Choice Requires="a14">
          <xdr:pic>
            <xdr:nvPicPr>
              <xdr:cNvPr id="21" name="그림 20"/>
              <xdr:cNvPicPr>
                <a:picLocks noChangeAspect="1" noChangeArrowheads="1"/>
                <a:extLst>
                  <a:ext uri="{84589F7E-364E-4C9E-8A38-B11213B215E9}">
                    <a14:cameraTool cellRange="구분2!$A$1:$F$2" spid="_x0000_s5257"/>
                  </a:ext>
                </a:extLst>
              </xdr:cNvPicPr>
            </xdr:nvPicPr>
            <xdr:blipFill>
              <a:blip xmlns:r="http://schemas.openxmlformats.org/officeDocument/2006/relationships" r:embed="rId5"/>
              <a:srcRect/>
              <a:stretch>
                <a:fillRect/>
              </a:stretch>
            </xdr:blipFill>
            <xdr:spPr bwMode="auto">
              <a:xfrm>
                <a:off x="8096250" y="1362075"/>
                <a:ext cx="1825878" cy="494391"/>
              </a:xfrm>
              <a:prstGeom prst="rect">
                <a:avLst/>
              </a:prstGeom>
              <a:solidFill>
                <a:schemeClr val="bg1"/>
              </a:solidFill>
              <a:extLst/>
            </xdr:spPr>
          </xdr:pic>
        </mc:Choice>
        <mc:Fallback xmlns=""/>
      </mc:AlternateContent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Local\Microsoft\Windows\Temporary%20Internet%20Files\Content.IE5\4EH42DCF\&#44228;&#50557;(&#54801;&#50557;)&#52404;&#44208;&#49888;&#52397;&#49436;(201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신청서"/>
      <sheetName val="간접비계산공식"/>
      <sheetName val="구분"/>
    </sheetNames>
    <sheetDataSet>
      <sheetData sheetId="0"/>
      <sheetData sheetId="1"/>
      <sheetData sheetId="2">
        <row r="2">
          <cell r="B2" t="str">
            <v>단독(참여기관이 없음)</v>
          </cell>
          <cell r="G2" t="str">
            <v>민간</v>
          </cell>
          <cell r="I2" t="str">
            <v>국가연구개발사업</v>
          </cell>
          <cell r="K2" t="str">
            <v>신규계약(협약)</v>
          </cell>
        </row>
        <row r="3">
          <cell r="B3" t="str">
            <v>수탁(위탁받은 과제)</v>
          </cell>
          <cell r="G3" t="str">
            <v>지자체</v>
          </cell>
          <cell r="I3" t="str">
            <v>학술연구지원사업</v>
          </cell>
          <cell r="K3" t="str">
            <v>연차계약(협약)</v>
          </cell>
        </row>
        <row r="4">
          <cell r="B4" t="str">
            <v>공동(외부기관이 주관)</v>
          </cell>
          <cell r="G4" t="str">
            <v>교육과학기술부</v>
          </cell>
          <cell r="I4" t="str">
            <v>연구용역사업</v>
          </cell>
        </row>
        <row r="5">
          <cell r="B5" t="str">
            <v>위탁(위탁을 준 과제)</v>
          </cell>
          <cell r="G5" t="str">
            <v>지식경제부</v>
          </cell>
          <cell r="I5" t="str">
            <v>위탁운영사업</v>
          </cell>
        </row>
        <row r="6">
          <cell r="B6" t="str">
            <v>협동(본대학 주관 공동과제)</v>
          </cell>
          <cell r="G6" t="str">
            <v>문화체육관광부</v>
          </cell>
          <cell r="I6" t="str">
            <v>교육사업</v>
          </cell>
        </row>
        <row r="7">
          <cell r="G7" t="str">
            <v>국토해양부</v>
          </cell>
          <cell r="I7" t="str">
            <v>기타</v>
          </cell>
        </row>
        <row r="8">
          <cell r="G8" t="str">
            <v>농림수산식품부</v>
          </cell>
        </row>
        <row r="9">
          <cell r="G9" t="str">
            <v>보건복지부</v>
          </cell>
        </row>
        <row r="10">
          <cell r="G10" t="str">
            <v>여성가족부</v>
          </cell>
        </row>
        <row r="11">
          <cell r="G11" t="str">
            <v>고용노동부</v>
          </cell>
        </row>
        <row r="12">
          <cell r="G12" t="str">
            <v>통일부</v>
          </cell>
        </row>
        <row r="13">
          <cell r="G13" t="str">
            <v>행정안전부</v>
          </cell>
        </row>
        <row r="14">
          <cell r="G14" t="str">
            <v>기획재정부</v>
          </cell>
        </row>
        <row r="15">
          <cell r="G15" t="str">
            <v>외교통상부</v>
          </cell>
        </row>
        <row r="16">
          <cell r="G16" t="str">
            <v>국방부</v>
          </cell>
        </row>
        <row r="17">
          <cell r="G17" t="str">
            <v>법무부</v>
          </cell>
        </row>
        <row r="18">
          <cell r="G18" t="str">
            <v>환경부</v>
          </cell>
        </row>
        <row r="19">
          <cell r="G19" t="str">
            <v>법제처</v>
          </cell>
        </row>
        <row r="20">
          <cell r="G20" t="str">
            <v>국가보훈처</v>
          </cell>
        </row>
        <row r="21">
          <cell r="G21" t="str">
            <v>국무총리실</v>
          </cell>
        </row>
        <row r="22">
          <cell r="G22" t="str">
            <v>기타정부기관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omments" Target="../comments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38"/>
  <sheetViews>
    <sheetView tabSelected="1" view="pageBreakPreview" zoomScaleNormal="100" zoomScaleSheetLayoutView="100" workbookViewId="0">
      <selection activeCell="K9" sqref="K9:N9"/>
    </sheetView>
  </sheetViews>
  <sheetFormatPr defaultRowHeight="35.25" customHeight="1"/>
  <cols>
    <col min="1" max="1" width="0.5" customWidth="1"/>
    <col min="2" max="2" width="15" style="1" customWidth="1"/>
    <col min="3" max="14" width="5.75" customWidth="1"/>
    <col min="15" max="15" width="0.5" customWidth="1"/>
    <col min="16" max="16" width="13" customWidth="1"/>
    <col min="18" max="18" width="14.375" bestFit="1" customWidth="1"/>
  </cols>
  <sheetData>
    <row r="1" spans="1:20" ht="1.5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20" s="6" customFormat="1" ht="66.75" customHeight="1">
      <c r="A2" s="56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3"/>
      <c r="P2" s="7"/>
      <c r="Q2" s="7"/>
      <c r="R2" s="7"/>
      <c r="S2" s="7"/>
      <c r="T2" s="7"/>
    </row>
    <row r="3" spans="1:20" s="2" customFormat="1" ht="71.25" customHeight="1">
      <c r="A3" s="56"/>
      <c r="B3" s="167" t="s">
        <v>17</v>
      </c>
      <c r="C3" s="168"/>
      <c r="D3" s="168"/>
      <c r="E3" s="168"/>
      <c r="F3" s="168"/>
      <c r="G3" s="168"/>
      <c r="H3" s="169"/>
      <c r="I3" s="169"/>
      <c r="J3" s="169"/>
      <c r="K3" s="169"/>
      <c r="L3" s="169"/>
      <c r="M3" s="169"/>
      <c r="N3" s="170"/>
      <c r="O3" s="183"/>
    </row>
    <row r="4" spans="1:20" s="3" customFormat="1" ht="18" customHeight="1">
      <c r="A4" s="56"/>
      <c r="B4" s="37" t="s">
        <v>81</v>
      </c>
      <c r="C4" s="171"/>
      <c r="D4" s="172"/>
      <c r="E4" s="172"/>
      <c r="F4" s="172"/>
      <c r="G4" s="173"/>
      <c r="H4" s="174" t="s">
        <v>82</v>
      </c>
      <c r="I4" s="175"/>
      <c r="J4" s="143"/>
      <c r="K4" s="144"/>
      <c r="L4" s="144"/>
      <c r="M4" s="144"/>
      <c r="N4" s="145"/>
      <c r="O4" s="183"/>
    </row>
    <row r="5" spans="1:20" s="3" customFormat="1" ht="18" customHeight="1">
      <c r="A5" s="56"/>
      <c r="B5" s="32" t="s">
        <v>83</v>
      </c>
      <c r="C5" s="186"/>
      <c r="D5" s="187"/>
      <c r="E5" s="184" t="str">
        <f>IF(AND(J4="국가연구개발사업",B5="3. 보안과제현황"),"보안과제","")</f>
        <v/>
      </c>
      <c r="F5" s="184"/>
      <c r="G5" s="184"/>
      <c r="H5" s="42"/>
      <c r="I5" s="185" t="str">
        <f>IF(AND(J4&gt;0),"일반과제","")</f>
        <v/>
      </c>
      <c r="J5" s="185"/>
      <c r="K5" s="185"/>
      <c r="L5" s="188"/>
      <c r="M5" s="188"/>
      <c r="N5" s="189"/>
      <c r="O5" s="183"/>
    </row>
    <row r="6" spans="1:20" s="3" customFormat="1" ht="18" customHeight="1">
      <c r="A6" s="56"/>
      <c r="B6" s="38" t="s">
        <v>84</v>
      </c>
      <c r="C6" s="146"/>
      <c r="D6" s="147"/>
      <c r="E6" s="147"/>
      <c r="F6" s="147"/>
      <c r="G6" s="147"/>
      <c r="H6" s="147"/>
      <c r="I6" s="148"/>
      <c r="J6" s="149" t="s">
        <v>85</v>
      </c>
      <c r="K6" s="150"/>
      <c r="L6" s="151"/>
      <c r="M6" s="152"/>
      <c r="N6" s="153"/>
      <c r="O6" s="183"/>
    </row>
    <row r="7" spans="1:20" s="3" customFormat="1" ht="18" customHeight="1">
      <c r="A7" s="56"/>
      <c r="B7" s="37" t="s">
        <v>86</v>
      </c>
      <c r="C7" s="151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3"/>
      <c r="O7" s="183"/>
    </row>
    <row r="8" spans="1:20" s="3" customFormat="1" ht="18" customHeight="1">
      <c r="A8" s="56"/>
      <c r="B8" s="37" t="s">
        <v>87</v>
      </c>
      <c r="C8" s="151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3"/>
      <c r="O8" s="183"/>
    </row>
    <row r="9" spans="1:20" s="3" customFormat="1" ht="18" customHeight="1">
      <c r="A9" s="56"/>
      <c r="B9" s="37" t="s">
        <v>88</v>
      </c>
      <c r="C9" s="154" t="s">
        <v>20</v>
      </c>
      <c r="D9" s="154"/>
      <c r="E9" s="179"/>
      <c r="F9" s="179"/>
      <c r="G9" s="179"/>
      <c r="H9" s="179"/>
      <c r="I9" s="180" t="s">
        <v>13</v>
      </c>
      <c r="J9" s="181"/>
      <c r="K9" s="151"/>
      <c r="L9" s="152"/>
      <c r="M9" s="152"/>
      <c r="N9" s="153"/>
      <c r="O9" s="183"/>
    </row>
    <row r="10" spans="1:20" s="3" customFormat="1" ht="18" customHeight="1">
      <c r="A10" s="56"/>
      <c r="B10" s="37" t="s">
        <v>89</v>
      </c>
      <c r="C10" s="152"/>
      <c r="D10" s="152"/>
      <c r="E10" s="152"/>
      <c r="F10" s="153"/>
      <c r="G10" s="162" t="str">
        <f>IF(C10=구분2!N7,"주관기관",IF(C10=구분2!N8,"주관기관",IF(C10=구분2!N9,"위탁기관","참여기관")))</f>
        <v>위탁기관</v>
      </c>
      <c r="H10" s="163"/>
      <c r="I10" s="164" t="str">
        <f>IF(C10="주관연구개발기관","상명대학교 천안산학협력단",IF(C10="위탁연구개발기관",C6,""))</f>
        <v/>
      </c>
      <c r="J10" s="165"/>
      <c r="K10" s="165"/>
      <c r="L10" s="165"/>
      <c r="M10" s="165"/>
      <c r="N10" s="166"/>
      <c r="O10" s="183"/>
      <c r="S10"/>
    </row>
    <row r="11" spans="1:20" s="3" customFormat="1" ht="18" customHeight="1">
      <c r="A11" s="56"/>
      <c r="B11" s="37" t="s">
        <v>90</v>
      </c>
      <c r="C11" s="196" t="s">
        <v>14</v>
      </c>
      <c r="D11" s="196"/>
      <c r="E11" s="196" t="s">
        <v>15</v>
      </c>
      <c r="F11" s="196"/>
      <c r="G11" s="196" t="s">
        <v>16</v>
      </c>
      <c r="H11" s="197"/>
      <c r="I11" s="198" t="s">
        <v>91</v>
      </c>
      <c r="J11" s="196"/>
      <c r="K11" s="196"/>
      <c r="L11" s="196"/>
      <c r="M11" s="196"/>
      <c r="N11" s="199"/>
      <c r="O11" s="183"/>
    </row>
    <row r="12" spans="1:20" s="3" customFormat="1" ht="18" customHeight="1">
      <c r="A12" s="56"/>
      <c r="B12" s="39" t="s">
        <v>92</v>
      </c>
      <c r="C12" s="176"/>
      <c r="D12" s="176"/>
      <c r="E12" s="176"/>
      <c r="F12" s="176"/>
      <c r="G12" s="177" t="str">
        <f>IF(OR(E12="", C12=""), "총      개월", (YEAR(E12)-YEAR(C12))*12+MONTH(E12)-MONTH(C12)+(DAY(E12)-DAY(C12))/30)</f>
        <v>총      개월</v>
      </c>
      <c r="H12" s="178"/>
      <c r="I12" s="155" t="s">
        <v>94</v>
      </c>
      <c r="J12" s="156"/>
      <c r="K12" s="157"/>
      <c r="L12" s="157"/>
      <c r="M12" s="157"/>
      <c r="N12" s="158"/>
      <c r="O12" s="183"/>
    </row>
    <row r="13" spans="1:20" s="3" customFormat="1" ht="18" customHeight="1">
      <c r="A13" s="56"/>
      <c r="B13" s="40" t="s">
        <v>93</v>
      </c>
      <c r="C13" s="176"/>
      <c r="D13" s="176"/>
      <c r="E13" s="176"/>
      <c r="F13" s="176"/>
      <c r="G13" s="190" t="str">
        <f>IF(OR(E13="", C13=""), "총      개월", (YEAR(E13)-YEAR(C13))*12+MONTH(E13)-MONTH(C13)+(DAY(E13)-DAY(C13))/30)</f>
        <v>총      개월</v>
      </c>
      <c r="H13" s="191"/>
      <c r="I13" s="192" t="s">
        <v>95</v>
      </c>
      <c r="J13" s="193"/>
      <c r="K13" s="194"/>
      <c r="L13" s="194"/>
      <c r="M13" s="194"/>
      <c r="N13" s="195"/>
      <c r="O13" s="183"/>
    </row>
    <row r="14" spans="1:20" s="3" customFormat="1" ht="18" customHeight="1">
      <c r="A14" s="56"/>
      <c r="B14" s="94" t="s">
        <v>96</v>
      </c>
      <c r="C14" s="97" t="s">
        <v>110</v>
      </c>
      <c r="D14" s="98"/>
      <c r="E14" s="99"/>
      <c r="F14" s="100"/>
      <c r="G14" s="101"/>
      <c r="H14" s="102"/>
      <c r="I14" s="103" t="s">
        <v>115</v>
      </c>
      <c r="J14" s="104"/>
      <c r="K14" s="105"/>
      <c r="L14" s="106"/>
      <c r="M14" s="107"/>
      <c r="N14" s="108"/>
      <c r="O14" s="183"/>
    </row>
    <row r="15" spans="1:20" s="3" customFormat="1" ht="18" customHeight="1">
      <c r="A15" s="56"/>
      <c r="B15" s="95"/>
      <c r="C15" s="82" t="s">
        <v>111</v>
      </c>
      <c r="D15" s="83"/>
      <c r="E15" s="84"/>
      <c r="F15" s="85"/>
      <c r="G15" s="86"/>
      <c r="H15" s="87"/>
      <c r="I15" s="82" t="s">
        <v>116</v>
      </c>
      <c r="J15" s="83"/>
      <c r="K15" s="84"/>
      <c r="L15" s="106"/>
      <c r="M15" s="107"/>
      <c r="N15" s="108"/>
      <c r="O15" s="183"/>
    </row>
    <row r="16" spans="1:20" s="3" customFormat="1" ht="18" customHeight="1">
      <c r="A16" s="56"/>
      <c r="B16" s="95"/>
      <c r="C16" s="82" t="s">
        <v>112</v>
      </c>
      <c r="D16" s="83"/>
      <c r="E16" s="84"/>
      <c r="F16" s="85"/>
      <c r="G16" s="86"/>
      <c r="H16" s="87"/>
      <c r="I16" s="82" t="s">
        <v>117</v>
      </c>
      <c r="J16" s="83"/>
      <c r="K16" s="84"/>
      <c r="L16" s="106"/>
      <c r="M16" s="107"/>
      <c r="N16" s="108"/>
      <c r="O16" s="183"/>
    </row>
    <row r="17" spans="1:18" s="3" customFormat="1" ht="18" customHeight="1">
      <c r="A17" s="56"/>
      <c r="B17" s="95"/>
      <c r="C17" s="82" t="s">
        <v>113</v>
      </c>
      <c r="D17" s="83"/>
      <c r="E17" s="84"/>
      <c r="F17" s="85"/>
      <c r="G17" s="86"/>
      <c r="H17" s="87"/>
      <c r="I17" s="73" t="s">
        <v>27</v>
      </c>
      <c r="J17" s="74"/>
      <c r="K17" s="75"/>
      <c r="L17" s="79" t="str">
        <f>IF(SUM(F14:H18,L14:N16)=0, "", SUM(F14:H18,L14:N16))</f>
        <v/>
      </c>
      <c r="M17" s="80"/>
      <c r="N17" s="81"/>
      <c r="O17" s="183"/>
    </row>
    <row r="18" spans="1:18" s="3" customFormat="1" ht="18" customHeight="1">
      <c r="A18" s="56"/>
      <c r="B18" s="95"/>
      <c r="C18" s="82" t="s">
        <v>114</v>
      </c>
      <c r="D18" s="83"/>
      <c r="E18" s="84"/>
      <c r="F18" s="85"/>
      <c r="G18" s="86"/>
      <c r="H18" s="87"/>
      <c r="I18" s="82"/>
      <c r="J18" s="83"/>
      <c r="K18" s="84"/>
      <c r="L18" s="91"/>
      <c r="M18" s="92"/>
      <c r="N18" s="93"/>
      <c r="O18" s="183"/>
    </row>
    <row r="19" spans="1:18" s="3" customFormat="1" ht="18" customHeight="1">
      <c r="A19" s="56"/>
      <c r="B19" s="95"/>
      <c r="C19" s="61" t="s">
        <v>28</v>
      </c>
      <c r="D19" s="62"/>
      <c r="E19" s="62"/>
      <c r="F19" s="63"/>
      <c r="G19" s="64" t="str">
        <f>IF(SUM(F14:H18,L14:N15)=0, "     %", L16/SUM(F14:H18,L14:N15))</f>
        <v xml:space="preserve">     %</v>
      </c>
      <c r="H19" s="65"/>
      <c r="I19" s="61" t="s">
        <v>29</v>
      </c>
      <c r="J19" s="62"/>
      <c r="K19" s="62"/>
      <c r="L19" s="63"/>
      <c r="M19" s="66" t="str">
        <f>IF(SUM(F14:H18,L14:N15)=0, "     %", L16/SUM(F14:H18,L14:N16))</f>
        <v xml:space="preserve">     %</v>
      </c>
      <c r="N19" s="67"/>
      <c r="O19" s="183"/>
    </row>
    <row r="20" spans="1:18" s="3" customFormat="1" ht="18" customHeight="1">
      <c r="A20" s="56"/>
      <c r="B20" s="95"/>
      <c r="C20" s="68" t="s">
        <v>118</v>
      </c>
      <c r="D20" s="69"/>
      <c r="E20" s="70"/>
      <c r="F20" s="71"/>
      <c r="G20" s="71"/>
      <c r="H20" s="72"/>
      <c r="I20" s="73" t="s">
        <v>30</v>
      </c>
      <c r="J20" s="74"/>
      <c r="K20" s="75"/>
      <c r="L20" s="76" t="str">
        <f>IF(SUM(L17:N18,F20)=0,"",SUM(L17:N18,F20))</f>
        <v/>
      </c>
      <c r="M20" s="77"/>
      <c r="N20" s="78"/>
      <c r="O20" s="183"/>
      <c r="R20" s="22"/>
    </row>
    <row r="21" spans="1:18" s="3" customFormat="1" ht="27" customHeight="1">
      <c r="A21" s="56"/>
      <c r="B21" s="96"/>
      <c r="C21" s="58" t="str">
        <f>IF(G19="     %", "※ 우리산단은 간접경비가 최대 인건비+직접비의 30%로 승인된 기관입니다.
   30%미만인 과제는 간접경비 책정을 증빙할 근거서류(공문)를 첨부하여 주시기 바랍니다.", IF(G19&lt;30%, "※ 간접비율이 30%미만입니다. 간접경비 책정을 증빙할 근거서류(공문)을 첨부하여 주시기
   바랍니다.", IF(G19&gt;=30%, "※ 우리산단은 간접경비가 최대 인건비+직접비의 30%로 승인된 기관입니다.", "입력 오류")))</f>
        <v>※ 우리산단은 간접경비가 최대 인건비+직접비의 30%로 승인된 기관입니다.
   30%미만인 과제는 간접경비 책정을 증빙할 근거서류(공문)를 첨부하여 주시기 바랍니다.</v>
      </c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60"/>
      <c r="O21" s="183"/>
    </row>
    <row r="22" spans="1:18" s="3" customFormat="1" ht="20.25" customHeight="1">
      <c r="A22" s="56"/>
      <c r="B22" s="41" t="s">
        <v>97</v>
      </c>
      <c r="C22" s="88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90"/>
      <c r="O22" s="183"/>
    </row>
    <row r="23" spans="1:18" s="3" customFormat="1" ht="17.25" customHeight="1">
      <c r="A23" s="56"/>
      <c r="B23" s="135" t="s">
        <v>98</v>
      </c>
      <c r="C23" s="137"/>
      <c r="D23" s="138"/>
      <c r="E23" s="138"/>
      <c r="F23" s="138"/>
      <c r="G23" s="139"/>
      <c r="H23" s="139"/>
      <c r="I23" s="139"/>
      <c r="J23" s="139"/>
      <c r="K23" s="139"/>
      <c r="L23" s="139"/>
      <c r="M23" s="139"/>
      <c r="N23" s="140"/>
      <c r="O23" s="183"/>
    </row>
    <row r="24" spans="1:18" s="3" customFormat="1" ht="17.25" customHeight="1">
      <c r="A24" s="56"/>
      <c r="B24" s="136"/>
      <c r="C24" s="141"/>
      <c r="D24" s="141"/>
      <c r="E24" s="141"/>
      <c r="F24" s="141"/>
      <c r="G24" s="142" t="s">
        <v>2</v>
      </c>
      <c r="H24" s="142"/>
      <c r="I24" s="159"/>
      <c r="J24" s="160"/>
      <c r="K24" s="160"/>
      <c r="L24" s="160"/>
      <c r="M24" s="160"/>
      <c r="N24" s="161"/>
      <c r="O24" s="183"/>
    </row>
    <row r="25" spans="1:18" s="3" customFormat="1" ht="17.25" customHeight="1">
      <c r="A25" s="56"/>
      <c r="B25" s="109" t="s">
        <v>99</v>
      </c>
      <c r="C25" s="115"/>
      <c r="D25" s="116"/>
      <c r="E25" s="116"/>
      <c r="F25" s="116"/>
      <c r="G25" s="116"/>
      <c r="H25" s="116"/>
      <c r="I25" s="116"/>
      <c r="J25" s="5" t="s">
        <v>4</v>
      </c>
      <c r="K25" s="113"/>
      <c r="L25" s="113"/>
      <c r="M25" s="113"/>
      <c r="N25" s="114"/>
      <c r="O25" s="183"/>
    </row>
    <row r="26" spans="1:18" s="3" customFormat="1" ht="28.5" customHeight="1">
      <c r="A26" s="56"/>
      <c r="B26" s="110"/>
      <c r="C26" s="111" t="s">
        <v>3</v>
      </c>
      <c r="D26" s="112"/>
      <c r="E26" s="117" t="s">
        <v>5</v>
      </c>
      <c r="F26" s="118"/>
      <c r="G26" s="118"/>
      <c r="H26" s="118"/>
      <c r="I26" s="119"/>
      <c r="J26" s="120" t="s">
        <v>6</v>
      </c>
      <c r="K26" s="121"/>
      <c r="L26" s="121"/>
      <c r="M26" s="121"/>
      <c r="N26" s="122"/>
      <c r="O26" s="183"/>
    </row>
    <row r="27" spans="1:18" s="4" customFormat="1" ht="45" customHeight="1">
      <c r="A27" s="56"/>
      <c r="B27" s="126" t="s">
        <v>10</v>
      </c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8"/>
      <c r="O27" s="183"/>
      <c r="P27" s="3"/>
    </row>
    <row r="28" spans="1:18" s="4" customFormat="1" ht="16.5" customHeight="1">
      <c r="A28" s="56"/>
      <c r="B28" s="43" t="s">
        <v>7</v>
      </c>
      <c r="C28" s="130" t="s">
        <v>8</v>
      </c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1"/>
      <c r="O28" s="183"/>
    </row>
    <row r="29" spans="1:18" s="4" customFormat="1" ht="16.5" customHeight="1">
      <c r="A29" s="56"/>
      <c r="B29" s="44"/>
      <c r="C29" s="130" t="s">
        <v>9</v>
      </c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1"/>
      <c r="O29" s="183"/>
    </row>
    <row r="30" spans="1:18" s="4" customFormat="1" ht="10.5" customHeight="1">
      <c r="A30" s="56"/>
      <c r="B30" s="45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7"/>
      <c r="O30" s="183"/>
    </row>
    <row r="31" spans="1:18" s="4" customFormat="1" ht="19.5" customHeight="1">
      <c r="A31" s="56"/>
      <c r="B31" s="132" t="str">
        <f ca="1">IF(K9&lt;&gt;"",CONCATENATE(YEAR(TODAY()),"년   ",MONTH(TODAY()),"월   ",DAY(TODAY()),"일"),"20    년      월      일")</f>
        <v>20    년      월      일</v>
      </c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4"/>
      <c r="O31" s="183"/>
    </row>
    <row r="32" spans="1:18" s="4" customFormat="1" ht="16.5" customHeight="1">
      <c r="A32" s="56"/>
      <c r="B32" s="45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7"/>
      <c r="O32" s="183"/>
    </row>
    <row r="33" spans="1:16" s="4" customFormat="1" ht="16.5" customHeight="1">
      <c r="A33" s="56"/>
      <c r="B33" s="48"/>
      <c r="C33" s="49"/>
      <c r="D33" s="49"/>
      <c r="E33" s="49"/>
      <c r="F33" s="49"/>
      <c r="G33" s="49"/>
      <c r="H33" s="49"/>
      <c r="I33" s="50" t="s">
        <v>0</v>
      </c>
      <c r="J33" s="129" t="str">
        <f>IF(K9="","",K9)</f>
        <v/>
      </c>
      <c r="K33" s="129"/>
      <c r="L33" s="129"/>
      <c r="M33" s="49" t="s">
        <v>1</v>
      </c>
      <c r="N33" s="51"/>
      <c r="O33" s="183"/>
    </row>
    <row r="34" spans="1:16" s="4" customFormat="1" ht="18.75" customHeight="1">
      <c r="A34" s="56"/>
      <c r="B34" s="45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7"/>
      <c r="O34" s="183"/>
    </row>
    <row r="35" spans="1:16" s="4" customFormat="1" ht="26.25" customHeight="1">
      <c r="A35" s="56"/>
      <c r="B35" s="123" t="s">
        <v>31</v>
      </c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5"/>
      <c r="O35" s="183"/>
    </row>
    <row r="36" spans="1:16" s="4" customFormat="1" ht="18" customHeight="1">
      <c r="A36" s="56"/>
      <c r="B36" s="52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4"/>
      <c r="O36" s="183"/>
    </row>
    <row r="37" spans="1:16" s="4" customFormat="1" ht="1.5" customHeight="1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</row>
    <row r="38" spans="1:16" ht="35.25" customHeight="1">
      <c r="P38" s="4"/>
    </row>
  </sheetData>
  <sheetProtection selectLockedCells="1"/>
  <mergeCells count="87">
    <mergeCell ref="A37:O37"/>
    <mergeCell ref="B2:N2"/>
    <mergeCell ref="O2:O36"/>
    <mergeCell ref="E5:G5"/>
    <mergeCell ref="I5:K5"/>
    <mergeCell ref="C5:D5"/>
    <mergeCell ref="L5:N5"/>
    <mergeCell ref="C13:D13"/>
    <mergeCell ref="E13:F13"/>
    <mergeCell ref="G13:H13"/>
    <mergeCell ref="I13:J13"/>
    <mergeCell ref="K13:N13"/>
    <mergeCell ref="C11:D11"/>
    <mergeCell ref="E11:F11"/>
    <mergeCell ref="G11:H11"/>
    <mergeCell ref="I11:N11"/>
    <mergeCell ref="C12:D12"/>
    <mergeCell ref="E12:F12"/>
    <mergeCell ref="G12:H12"/>
    <mergeCell ref="E9:H9"/>
    <mergeCell ref="I9:J9"/>
    <mergeCell ref="K9:N9"/>
    <mergeCell ref="C10:F10"/>
    <mergeCell ref="G10:H10"/>
    <mergeCell ref="I10:N10"/>
    <mergeCell ref="B3:N3"/>
    <mergeCell ref="C4:G4"/>
    <mergeCell ref="H4:I4"/>
    <mergeCell ref="B23:B24"/>
    <mergeCell ref="C23:N23"/>
    <mergeCell ref="C24:F24"/>
    <mergeCell ref="G24:H24"/>
    <mergeCell ref="J4:N4"/>
    <mergeCell ref="C6:I6"/>
    <mergeCell ref="J6:K6"/>
    <mergeCell ref="L6:N6"/>
    <mergeCell ref="C7:N7"/>
    <mergeCell ref="C8:N8"/>
    <mergeCell ref="C9:D9"/>
    <mergeCell ref="I12:J12"/>
    <mergeCell ref="K12:N12"/>
    <mergeCell ref="F17:H17"/>
    <mergeCell ref="I17:K17"/>
    <mergeCell ref="I24:N24"/>
    <mergeCell ref="B35:N35"/>
    <mergeCell ref="B27:N27"/>
    <mergeCell ref="J33:L33"/>
    <mergeCell ref="C28:N28"/>
    <mergeCell ref="B31:N31"/>
    <mergeCell ref="C29:N29"/>
    <mergeCell ref="B25:B26"/>
    <mergeCell ref="C26:D26"/>
    <mergeCell ref="K25:N25"/>
    <mergeCell ref="C25:I25"/>
    <mergeCell ref="E26:I26"/>
    <mergeCell ref="J26:N26"/>
    <mergeCell ref="L18:N18"/>
    <mergeCell ref="B14:B21"/>
    <mergeCell ref="C14:E14"/>
    <mergeCell ref="F14:H14"/>
    <mergeCell ref="I14:K14"/>
    <mergeCell ref="L14:N14"/>
    <mergeCell ref="C15:E15"/>
    <mergeCell ref="F15:H15"/>
    <mergeCell ref="I15:K15"/>
    <mergeCell ref="L15:N15"/>
    <mergeCell ref="C16:E16"/>
    <mergeCell ref="F16:H16"/>
    <mergeCell ref="I16:K16"/>
    <mergeCell ref="L16:N16"/>
    <mergeCell ref="C17:E17"/>
    <mergeCell ref="A2:A36"/>
    <mergeCell ref="A1:O1"/>
    <mergeCell ref="C21:N21"/>
    <mergeCell ref="C19:F19"/>
    <mergeCell ref="G19:H19"/>
    <mergeCell ref="I19:L19"/>
    <mergeCell ref="M19:N19"/>
    <mergeCell ref="C20:E20"/>
    <mergeCell ref="F20:H20"/>
    <mergeCell ref="I20:K20"/>
    <mergeCell ref="L20:N20"/>
    <mergeCell ref="L17:N17"/>
    <mergeCell ref="C18:E18"/>
    <mergeCell ref="F18:H18"/>
    <mergeCell ref="C22:N22"/>
    <mergeCell ref="I18:K18"/>
  </mergeCells>
  <phoneticPr fontId="2" type="noConversion"/>
  <dataValidations count="12">
    <dataValidation type="whole" allowBlank="1" showInputMessage="1" showErrorMessage="1" sqref="F17:H18">
      <formula1>0</formula1>
      <formula2>99999999999</formula2>
    </dataValidation>
    <dataValidation type="whole" allowBlank="1" showInputMessage="1" showErrorMessage="1" error="숫자만 입력하세요." sqref="F15:H16">
      <formula1>0</formula1>
      <formula2>99999999999</formula2>
    </dataValidation>
    <dataValidation type="whole" showInputMessage="1" showErrorMessage="1" sqref="L18:N18 L15:N16">
      <formula1>0</formula1>
      <formula2>99999999999</formula2>
    </dataValidation>
    <dataValidation type="list" allowBlank="1" showInputMessage="1" showErrorMessage="1" sqref="J4">
      <formula1>사업구분</formula1>
    </dataValidation>
    <dataValidation type="list" showInputMessage="1" showErrorMessage="1" sqref="C10:F10">
      <formula1>참여형태</formula1>
    </dataValidation>
    <dataValidation type="date" showInputMessage="1" showErrorMessage="1" sqref="C12:F13">
      <formula1>36161</formula1>
      <formula2>2958465</formula2>
    </dataValidation>
    <dataValidation type="whole" allowBlank="1" showInputMessage="1" showErrorMessage="1" sqref="E17:E18">
      <formula1>0</formula1>
      <formula2>10000000000</formula2>
    </dataValidation>
    <dataValidation type="whole" allowBlank="1" showInputMessage="1" showErrorMessage="1" sqref="K12:N13">
      <formula1>100000</formula1>
      <formula2>10000000000</formula2>
    </dataValidation>
    <dataValidation type="list" allowBlank="1" showInputMessage="1" showErrorMessage="1" sqref="L6:N6">
      <formula1>재원구분</formula1>
    </dataValidation>
    <dataValidation type="date" allowBlank="1" showInputMessage="1" showErrorMessage="1" errorTitle="날짜형식 오류" error="올바른 날짜형식이 아닙니다." promptTitle="날짜형식으로 입력하세요(YYYY-MM-DD)." prompt="날짜형식으로 입력하세요(YYYY-MM-DD)." sqref="C4:G4">
      <formula1>40909</formula1>
      <formula2>73050</formula2>
    </dataValidation>
    <dataValidation allowBlank="1" showInputMessage="1" showErrorMessage="1" errorTitle="날짜형식 오류" error="올바른 날짜형식이 아닙니다." promptTitle="날짜형식으로 입력하세요(YYYY-MM-DD)." prompt="날짜형식으로 입력하세요(YYYY-MM-DD)." sqref="I5 C5"/>
    <dataValidation allowBlank="1" showErrorMessage="1" errorTitle="날짜형식 오류" error="올바른 날짜형식이 아닙니다." sqref="L5"/>
  </dataValidations>
  <printOptions horizontalCentered="1"/>
  <pageMargins left="0.47244094488188981" right="0.47244094488188981" top="0.78740157480314965" bottom="0.47244094488188981" header="0.47244094488188981" footer="0.31496062992125984"/>
  <pageSetup paperSize="9" scale="95" orientation="portrait" r:id="rId1"/>
  <headerFooter>
    <oddHeader>&amp;L[서식 1]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419100</xdr:colOff>
                    <xdr:row>24</xdr:row>
                    <xdr:rowOff>0</xdr:rowOff>
                  </from>
                  <to>
                    <xdr:col>6</xdr:col>
                    <xdr:colOff>76200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95250</xdr:colOff>
                    <xdr:row>24</xdr:row>
                    <xdr:rowOff>0</xdr:rowOff>
                  </from>
                  <to>
                    <xdr:col>7</xdr:col>
                    <xdr:colOff>428625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2</xdr:col>
                    <xdr:colOff>38100</xdr:colOff>
                    <xdr:row>24</xdr:row>
                    <xdr:rowOff>0</xdr:rowOff>
                  </from>
                  <to>
                    <xdr:col>4</xdr:col>
                    <xdr:colOff>228600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7" name="Check Box 32">
              <controlPr defaultSize="0" autoFill="0" autoLine="0" autoPict="0">
                <anchor moveWithCells="1">
                  <from>
                    <xdr:col>3</xdr:col>
                    <xdr:colOff>361950</xdr:colOff>
                    <xdr:row>22</xdr:row>
                    <xdr:rowOff>0</xdr:rowOff>
                  </from>
                  <to>
                    <xdr:col>5</xdr:col>
                    <xdr:colOff>381000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8" name="Check Box 33">
              <controlPr defaultSize="0" autoFill="0" autoLine="0" autoPict="0">
                <anchor moveWithCells="1">
                  <from>
                    <xdr:col>6</xdr:col>
                    <xdr:colOff>0</xdr:colOff>
                    <xdr:row>22</xdr:row>
                    <xdr:rowOff>0</xdr:rowOff>
                  </from>
                  <to>
                    <xdr:col>8</xdr:col>
                    <xdr:colOff>209550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9" name="Check Box 34">
              <controlPr defaultSize="0" autoFill="0" autoLine="0" autoPict="0">
                <anchor moveWithCells="1">
                  <from>
                    <xdr:col>2</xdr:col>
                    <xdr:colOff>38100</xdr:colOff>
                    <xdr:row>22</xdr:row>
                    <xdr:rowOff>200025</xdr:rowOff>
                  </from>
                  <to>
                    <xdr:col>5</xdr:col>
                    <xdr:colOff>323850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0" name="Check Box 35">
              <controlPr defaultSize="0" autoFill="0" autoLine="0" autoPict="0">
                <anchor moveWithCells="1">
                  <from>
                    <xdr:col>8</xdr:col>
                    <xdr:colOff>266700</xdr:colOff>
                    <xdr:row>22</xdr:row>
                    <xdr:rowOff>0</xdr:rowOff>
                  </from>
                  <to>
                    <xdr:col>11</xdr:col>
                    <xdr:colOff>38100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1" name="Check Box 36">
              <controlPr defaultSize="0" autoFill="0" autoLine="0" autoPict="0">
                <anchor moveWithCells="1">
                  <from>
                    <xdr:col>11</xdr:col>
                    <xdr:colOff>95250</xdr:colOff>
                    <xdr:row>22</xdr:row>
                    <xdr:rowOff>0</xdr:rowOff>
                  </from>
                  <to>
                    <xdr:col>13</xdr:col>
                    <xdr:colOff>361950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2" name="Check Box 37">
              <controlPr defaultSize="0" autoFill="0" autoLine="0" autoPict="0">
                <anchor moveWithCells="1">
                  <from>
                    <xdr:col>2</xdr:col>
                    <xdr:colOff>38100</xdr:colOff>
                    <xdr:row>22</xdr:row>
                    <xdr:rowOff>0</xdr:rowOff>
                  </from>
                  <to>
                    <xdr:col>3</xdr:col>
                    <xdr:colOff>304800</xdr:colOff>
                    <xdr:row>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3" name="Check Box 38">
              <controlPr defaultSize="0" autoFill="0" autoLine="0" autoPict="0">
                <anchor moveWithCells="1">
                  <from>
                    <xdr:col>7</xdr:col>
                    <xdr:colOff>400050</xdr:colOff>
                    <xdr:row>24</xdr:row>
                    <xdr:rowOff>0</xdr:rowOff>
                  </from>
                  <to>
                    <xdr:col>9</xdr:col>
                    <xdr:colOff>66675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4" name="Check Box 117">
              <controlPr defaultSize="0" autoFill="0" autoLine="0" autoPict="0">
                <anchor moveWithCells="1">
                  <from>
                    <xdr:col>3</xdr:col>
                    <xdr:colOff>266700</xdr:colOff>
                    <xdr:row>3</xdr:row>
                    <xdr:rowOff>219075</xdr:rowOff>
                  </from>
                  <to>
                    <xdr:col>5</xdr:col>
                    <xdr:colOff>190500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5" name="Check Box 118">
              <controlPr defaultSize="0" autoFill="0" autoLine="0" autoPict="0">
                <anchor moveWithCells="1">
                  <from>
                    <xdr:col>7</xdr:col>
                    <xdr:colOff>266700</xdr:colOff>
                    <xdr:row>3</xdr:row>
                    <xdr:rowOff>219075</xdr:rowOff>
                  </from>
                  <to>
                    <xdr:col>9</xdr:col>
                    <xdr:colOff>190500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53"/>
  <sheetViews>
    <sheetView zoomScaleNormal="100" workbookViewId="0">
      <selection activeCell="D11" sqref="D11:E11"/>
    </sheetView>
  </sheetViews>
  <sheetFormatPr defaultRowHeight="16.5"/>
  <cols>
    <col min="1" max="1" width="7.125" customWidth="1"/>
    <col min="2" max="2" width="15.25" customWidth="1"/>
    <col min="3" max="3" width="27.25" customWidth="1"/>
    <col min="4" max="4" width="4.25" customWidth="1"/>
    <col min="5" max="5" width="21.125" customWidth="1"/>
  </cols>
  <sheetData>
    <row r="1" spans="1:5" ht="45" customHeight="1"/>
    <row r="2" spans="1:5" ht="41.25" customHeight="1" thickBot="1"/>
    <row r="3" spans="1:5" ht="33.75" customHeight="1" thickBot="1">
      <c r="A3" s="208" t="s">
        <v>49</v>
      </c>
      <c r="B3" s="209"/>
      <c r="C3" s="209"/>
      <c r="D3" s="209"/>
      <c r="E3" s="210"/>
    </row>
    <row r="4" spans="1:5" ht="9.75" customHeight="1" thickBot="1"/>
    <row r="5" spans="1:5" ht="30.75" customHeight="1">
      <c r="A5" s="211" t="s">
        <v>32</v>
      </c>
      <c r="B5" s="23" t="s">
        <v>33</v>
      </c>
      <c r="C5" s="213" t="str">
        <f>IF('제안서 제출 신청서'!C8=0,"",'제안서 제출 신청서'!C8)</f>
        <v/>
      </c>
      <c r="D5" s="214"/>
      <c r="E5" s="215"/>
    </row>
    <row r="6" spans="1:5" ht="30.75" customHeight="1">
      <c r="A6" s="212"/>
      <c r="B6" s="24" t="s">
        <v>11</v>
      </c>
      <c r="C6" s="216" t="str">
        <f>IF('제안서 제출 신청서'!C6=0,"",'제안서 제출 신청서'!C6)</f>
        <v/>
      </c>
      <c r="D6" s="217"/>
      <c r="E6" s="218"/>
    </row>
    <row r="7" spans="1:5" ht="30.75" customHeight="1">
      <c r="A7" s="212"/>
      <c r="B7" s="24" t="s">
        <v>12</v>
      </c>
      <c r="C7" s="217" t="str">
        <f>IF('제안서 제출 신청서'!K9=0,"",'제안서 제출 신청서'!K9)</f>
        <v/>
      </c>
      <c r="D7" s="219"/>
      <c r="E7" s="220"/>
    </row>
    <row r="8" spans="1:5" ht="30.75" customHeight="1">
      <c r="A8" s="212"/>
      <c r="B8" s="24" t="s">
        <v>34</v>
      </c>
      <c r="C8" s="29" t="str">
        <f>IF('제안서 제출 신청서'!C13:D13=0,"20   .   .   .",'제안서 제출 신청서'!C13:D13)</f>
        <v>20   .   .   .</v>
      </c>
      <c r="D8" s="30" t="s">
        <v>50</v>
      </c>
      <c r="E8" s="28" t="str">
        <f>IF('제안서 제출 신청서'!E13:F13=0,"20  .   .   .",'제안서 제출 신청서'!E13:F13)</f>
        <v>20  .   .   .</v>
      </c>
    </row>
    <row r="9" spans="1:5" ht="30.75" customHeight="1">
      <c r="A9" s="212"/>
      <c r="B9" s="24" t="s">
        <v>22</v>
      </c>
      <c r="C9" s="221">
        <f>'제안서 제출 신청서'!K12</f>
        <v>0</v>
      </c>
      <c r="D9" s="222"/>
      <c r="E9" s="223"/>
    </row>
    <row r="10" spans="1:5" ht="30.75" customHeight="1">
      <c r="A10" s="212"/>
      <c r="B10" s="24" t="s">
        <v>35</v>
      </c>
      <c r="C10" s="221">
        <f>'제안서 제출 신청서'!K13</f>
        <v>0</v>
      </c>
      <c r="D10" s="222"/>
      <c r="E10" s="223"/>
    </row>
    <row r="11" spans="1:5" ht="30.75" customHeight="1">
      <c r="A11" s="200" t="s">
        <v>36</v>
      </c>
      <c r="B11" s="24" t="s">
        <v>37</v>
      </c>
      <c r="C11" s="31" t="s">
        <v>51</v>
      </c>
      <c r="D11" s="224" t="s">
        <v>48</v>
      </c>
      <c r="E11" s="225"/>
    </row>
    <row r="12" spans="1:5" ht="131.25" customHeight="1" thickBot="1">
      <c r="A12" s="201"/>
      <c r="B12" s="25" t="s">
        <v>38</v>
      </c>
      <c r="C12" s="202"/>
      <c r="D12" s="203"/>
      <c r="E12" s="204"/>
    </row>
    <row r="14" spans="1:5" ht="17.25" thickBot="1"/>
    <row r="15" spans="1:5" ht="85.5" customHeight="1" thickBot="1">
      <c r="A15" s="205" t="s">
        <v>39</v>
      </c>
      <c r="B15" s="206"/>
      <c r="C15" s="206"/>
      <c r="D15" s="206"/>
      <c r="E15" s="207"/>
    </row>
    <row r="17" spans="1:5">
      <c r="E17" s="55" t="str">
        <f ca="1">IF(C5="","20   .   .   ",TODAY())</f>
        <v xml:space="preserve">20   .   .   </v>
      </c>
    </row>
    <row r="19" spans="1:5" ht="17.25">
      <c r="E19" s="26" t="str">
        <f>"연 구 책 임 자 : "&amp;IF(C7="","           ",C7)&amp;" (인)"</f>
        <v>연 구 책 임 자 :             (인)</v>
      </c>
    </row>
    <row r="22" spans="1:5" ht="24">
      <c r="A22" s="27" t="s">
        <v>40</v>
      </c>
    </row>
    <row r="48" hidden="1"/>
    <row r="49" spans="2:2" hidden="1">
      <c r="B49" t="s">
        <v>43</v>
      </c>
    </row>
    <row r="50" spans="2:2" hidden="1">
      <c r="B50" t="s">
        <v>44</v>
      </c>
    </row>
    <row r="51" spans="2:2" hidden="1">
      <c r="B51" t="s">
        <v>45</v>
      </c>
    </row>
    <row r="52" spans="2:2" hidden="1">
      <c r="B52" t="s">
        <v>46</v>
      </c>
    </row>
    <row r="53" spans="2:2" hidden="1">
      <c r="B53" t="s">
        <v>47</v>
      </c>
    </row>
  </sheetData>
  <sheetProtection password="CCE1" sheet="1" objects="1" scenarios="1" selectLockedCells="1"/>
  <mergeCells count="11">
    <mergeCell ref="A11:A12"/>
    <mergeCell ref="C12:E12"/>
    <mergeCell ref="A15:E15"/>
    <mergeCell ref="A3:E3"/>
    <mergeCell ref="A5:A10"/>
    <mergeCell ref="C5:E5"/>
    <mergeCell ref="C6:E6"/>
    <mergeCell ref="C7:E7"/>
    <mergeCell ref="C9:E9"/>
    <mergeCell ref="C10:E10"/>
    <mergeCell ref="D11:E11"/>
  </mergeCells>
  <phoneticPr fontId="2" type="noConversion"/>
  <conditionalFormatting sqref="D11">
    <cfRule type="cellIs" dxfId="0" priority="1" operator="equal">
      <formula>"입력(클릭)"</formula>
    </cfRule>
  </conditionalFormatting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구분2!$B$6:$B$10</xm:f>
          </x14:formula1>
          <xm:sqref>D11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workbookViewId="0">
      <selection activeCell="C5" sqref="C5:D5"/>
    </sheetView>
  </sheetViews>
  <sheetFormatPr defaultColWidth="22.875" defaultRowHeight="16.5"/>
  <cols>
    <col min="1" max="1" width="17.875" style="11" customWidth="1"/>
    <col min="2" max="4" width="17.625" style="11" customWidth="1"/>
    <col min="5" max="5" width="15" style="12" customWidth="1"/>
    <col min="6" max="16384" width="22.875" style="11"/>
  </cols>
  <sheetData>
    <row r="2" spans="1:5">
      <c r="A2" s="8" t="s">
        <v>21</v>
      </c>
      <c r="B2" s="9">
        <v>0.28999999999999998</v>
      </c>
      <c r="C2" s="10"/>
    </row>
    <row r="5" spans="1:5" s="16" customFormat="1" ht="39" customHeight="1">
      <c r="A5" s="13" t="s">
        <v>22</v>
      </c>
      <c r="B5" s="14" t="s">
        <v>23</v>
      </c>
      <c r="C5" s="14" t="s">
        <v>24</v>
      </c>
      <c r="D5" s="13" t="s">
        <v>25</v>
      </c>
      <c r="E5" s="15" t="s">
        <v>26</v>
      </c>
    </row>
    <row r="6" spans="1:5">
      <c r="A6" s="17">
        <v>90000000</v>
      </c>
      <c r="B6" s="18">
        <f>ROUNDDOWN(A6-A6/(1+B2),-3)</f>
        <v>20232000</v>
      </c>
      <c r="C6" s="19">
        <f>A6-A6/(1+B2)</f>
        <v>20232558.139534891</v>
      </c>
      <c r="D6" s="19">
        <f>A6-B6</f>
        <v>69768000</v>
      </c>
      <c r="E6" s="20">
        <f>B6/D6</f>
        <v>0.28998968008255932</v>
      </c>
    </row>
    <row r="7" spans="1:5">
      <c r="B7" s="21"/>
      <c r="C7" s="21"/>
    </row>
  </sheetData>
  <sheetProtection password="CC1D" sheet="1" objects="1" scenarios="1" selectLockedCells="1"/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workbookViewId="0">
      <selection activeCell="N9" sqref="N9"/>
    </sheetView>
  </sheetViews>
  <sheetFormatPr defaultRowHeight="16.5"/>
  <cols>
    <col min="1" max="1" width="4" customWidth="1"/>
    <col min="2" max="2" width="9.5" bestFit="1" customWidth="1"/>
    <col min="5" max="5" width="0" hidden="1" customWidth="1"/>
    <col min="7" max="7" width="18.625" bestFit="1" customWidth="1"/>
  </cols>
  <sheetData>
    <row r="1" spans="1:16">
      <c r="A1" s="226" t="s">
        <v>80</v>
      </c>
      <c r="B1" s="33" t="s">
        <v>18</v>
      </c>
      <c r="C1" s="33" t="s">
        <v>79</v>
      </c>
      <c r="D1" s="33" t="s">
        <v>19</v>
      </c>
      <c r="E1" s="33" t="s">
        <v>41</v>
      </c>
      <c r="F1" s="34" t="s">
        <v>42</v>
      </c>
    </row>
    <row r="2" spans="1:16" ht="48.75" customHeight="1" thickBot="1">
      <c r="A2" s="227"/>
      <c r="B2" s="35"/>
      <c r="C2" s="35"/>
      <c r="D2" s="35"/>
      <c r="E2" s="35"/>
      <c r="F2" s="36"/>
    </row>
    <row r="6" spans="1:16">
      <c r="B6" t="s">
        <v>43</v>
      </c>
      <c r="G6" t="s">
        <v>52</v>
      </c>
      <c r="I6" t="s">
        <v>75</v>
      </c>
      <c r="J6" t="s">
        <v>56</v>
      </c>
      <c r="N6" t="s">
        <v>100</v>
      </c>
      <c r="P6" t="s">
        <v>103</v>
      </c>
    </row>
    <row r="7" spans="1:16">
      <c r="B7" t="s">
        <v>44</v>
      </c>
      <c r="I7" t="s">
        <v>194</v>
      </c>
      <c r="J7" t="s">
        <v>78</v>
      </c>
      <c r="N7" t="s">
        <v>101</v>
      </c>
      <c r="P7" t="s">
        <v>104</v>
      </c>
    </row>
    <row r="8" spans="1:16">
      <c r="B8" t="s">
        <v>45</v>
      </c>
      <c r="I8" t="s">
        <v>195</v>
      </c>
      <c r="J8" t="s">
        <v>76</v>
      </c>
      <c r="N8" t="s">
        <v>102</v>
      </c>
      <c r="P8" t="s">
        <v>105</v>
      </c>
    </row>
    <row r="9" spans="1:16">
      <c r="B9" t="s">
        <v>46</v>
      </c>
      <c r="I9" t="s">
        <v>196</v>
      </c>
      <c r="J9" t="s">
        <v>77</v>
      </c>
      <c r="P9" t="s">
        <v>107</v>
      </c>
    </row>
    <row r="10" spans="1:16">
      <c r="B10" t="s">
        <v>47</v>
      </c>
      <c r="I10" t="s">
        <v>180</v>
      </c>
      <c r="J10" t="s">
        <v>58</v>
      </c>
      <c r="P10" t="s">
        <v>106</v>
      </c>
    </row>
    <row r="11" spans="1:16">
      <c r="G11" t="s">
        <v>55</v>
      </c>
      <c r="I11" t="s">
        <v>181</v>
      </c>
      <c r="J11" t="s">
        <v>137</v>
      </c>
      <c r="P11" t="s">
        <v>108</v>
      </c>
    </row>
    <row r="12" spans="1:16">
      <c r="I12" t="s">
        <v>182</v>
      </c>
      <c r="J12" t="s">
        <v>138</v>
      </c>
      <c r="P12" t="s">
        <v>109</v>
      </c>
    </row>
    <row r="13" spans="1:16">
      <c r="I13" t="s">
        <v>183</v>
      </c>
      <c r="J13" t="s">
        <v>139</v>
      </c>
    </row>
    <row r="14" spans="1:16">
      <c r="I14" t="s">
        <v>184</v>
      </c>
      <c r="J14" t="s">
        <v>140</v>
      </c>
    </row>
    <row r="15" spans="1:16">
      <c r="I15" t="s">
        <v>185</v>
      </c>
      <c r="J15" t="s">
        <v>66</v>
      </c>
    </row>
    <row r="16" spans="1:16">
      <c r="I16" t="s">
        <v>186</v>
      </c>
      <c r="J16" t="s">
        <v>59</v>
      </c>
    </row>
    <row r="17" spans="7:10">
      <c r="G17" t="s">
        <v>53</v>
      </c>
      <c r="I17" t="s">
        <v>187</v>
      </c>
      <c r="J17" t="s">
        <v>67</v>
      </c>
    </row>
    <row r="18" spans="7:10">
      <c r="I18" t="s">
        <v>188</v>
      </c>
      <c r="J18" t="s">
        <v>60</v>
      </c>
    </row>
    <row r="19" spans="7:10">
      <c r="I19" t="s">
        <v>189</v>
      </c>
      <c r="J19" t="s">
        <v>68</v>
      </c>
    </row>
    <row r="20" spans="7:10">
      <c r="G20" t="s">
        <v>54</v>
      </c>
      <c r="I20" t="s">
        <v>190</v>
      </c>
      <c r="J20" t="s">
        <v>147</v>
      </c>
    </row>
    <row r="21" spans="7:10">
      <c r="I21" t="s">
        <v>191</v>
      </c>
      <c r="J21" t="s">
        <v>61</v>
      </c>
    </row>
    <row r="22" spans="7:10">
      <c r="I22" t="s">
        <v>192</v>
      </c>
      <c r="J22" t="s">
        <v>141</v>
      </c>
    </row>
    <row r="23" spans="7:10">
      <c r="I23" t="s">
        <v>193</v>
      </c>
      <c r="J23" t="s">
        <v>142</v>
      </c>
    </row>
    <row r="24" spans="7:10">
      <c r="I24" t="s">
        <v>156</v>
      </c>
      <c r="J24" t="s">
        <v>69</v>
      </c>
    </row>
    <row r="25" spans="7:10">
      <c r="I25" t="s">
        <v>169</v>
      </c>
      <c r="J25" t="s">
        <v>148</v>
      </c>
    </row>
    <row r="26" spans="7:10">
      <c r="I26" t="s">
        <v>170</v>
      </c>
      <c r="J26" t="s">
        <v>149</v>
      </c>
    </row>
    <row r="27" spans="7:10">
      <c r="I27" t="s">
        <v>157</v>
      </c>
      <c r="J27" t="s">
        <v>74</v>
      </c>
    </row>
    <row r="28" spans="7:10">
      <c r="I28" t="s">
        <v>171</v>
      </c>
      <c r="J28" t="s">
        <v>143</v>
      </c>
    </row>
    <row r="29" spans="7:10">
      <c r="I29" t="s">
        <v>158</v>
      </c>
      <c r="J29" t="s">
        <v>70</v>
      </c>
    </row>
    <row r="30" spans="7:10">
      <c r="I30" t="s">
        <v>172</v>
      </c>
      <c r="J30" t="s">
        <v>150</v>
      </c>
    </row>
    <row r="31" spans="7:10">
      <c r="I31" t="s">
        <v>173</v>
      </c>
      <c r="J31" t="s">
        <v>151</v>
      </c>
    </row>
    <row r="32" spans="7:10">
      <c r="I32" t="s">
        <v>159</v>
      </c>
      <c r="J32" t="s">
        <v>62</v>
      </c>
    </row>
    <row r="33" spans="9:10">
      <c r="I33" t="s">
        <v>174</v>
      </c>
      <c r="J33" t="s">
        <v>144</v>
      </c>
    </row>
    <row r="34" spans="9:10">
      <c r="I34" t="s">
        <v>160</v>
      </c>
      <c r="J34" t="s">
        <v>71</v>
      </c>
    </row>
    <row r="35" spans="9:10">
      <c r="I35" t="s">
        <v>175</v>
      </c>
      <c r="J35" t="s">
        <v>154</v>
      </c>
    </row>
    <row r="36" spans="9:10">
      <c r="I36" t="s">
        <v>161</v>
      </c>
      <c r="J36" t="s">
        <v>63</v>
      </c>
    </row>
    <row r="37" spans="9:10">
      <c r="I37" t="s">
        <v>176</v>
      </c>
      <c r="J37" t="s">
        <v>145</v>
      </c>
    </row>
    <row r="38" spans="9:10">
      <c r="I38" t="s">
        <v>162</v>
      </c>
      <c r="J38" t="s">
        <v>57</v>
      </c>
    </row>
    <row r="39" spans="9:10">
      <c r="I39" t="s">
        <v>163</v>
      </c>
      <c r="J39" t="s">
        <v>64</v>
      </c>
    </row>
    <row r="40" spans="9:10">
      <c r="I40" t="s">
        <v>164</v>
      </c>
      <c r="J40" t="s">
        <v>72</v>
      </c>
    </row>
    <row r="41" spans="9:10">
      <c r="I41" t="s">
        <v>177</v>
      </c>
      <c r="J41" t="s">
        <v>152</v>
      </c>
    </row>
    <row r="42" spans="9:10">
      <c r="I42" t="s">
        <v>178</v>
      </c>
      <c r="J42" t="s">
        <v>153</v>
      </c>
    </row>
    <row r="43" spans="9:10">
      <c r="I43" t="s">
        <v>165</v>
      </c>
      <c r="J43" t="s">
        <v>65</v>
      </c>
    </row>
    <row r="44" spans="9:10">
      <c r="I44" t="s">
        <v>179</v>
      </c>
      <c r="J44" t="s">
        <v>146</v>
      </c>
    </row>
    <row r="45" spans="9:10">
      <c r="I45" t="s">
        <v>166</v>
      </c>
      <c r="J45" t="s">
        <v>73</v>
      </c>
    </row>
    <row r="46" spans="9:10">
      <c r="I46" t="s">
        <v>168</v>
      </c>
      <c r="J46" t="s">
        <v>167</v>
      </c>
    </row>
    <row r="47" spans="9:10">
      <c r="I47" t="s">
        <v>197</v>
      </c>
      <c r="J47" t="s">
        <v>130</v>
      </c>
    </row>
    <row r="48" spans="9:10">
      <c r="I48" t="s">
        <v>198</v>
      </c>
      <c r="J48" t="s">
        <v>132</v>
      </c>
    </row>
    <row r="49" spans="9:10">
      <c r="I49" t="s">
        <v>199</v>
      </c>
      <c r="J49" t="s">
        <v>131</v>
      </c>
    </row>
    <row r="50" spans="9:10">
      <c r="I50" t="s">
        <v>213</v>
      </c>
      <c r="J50" t="s">
        <v>120</v>
      </c>
    </row>
    <row r="51" spans="9:10">
      <c r="I51" t="s">
        <v>214</v>
      </c>
      <c r="J51" t="s">
        <v>119</v>
      </c>
    </row>
    <row r="52" spans="9:10">
      <c r="I52" t="s">
        <v>211</v>
      </c>
      <c r="J52" t="s">
        <v>121</v>
      </c>
    </row>
    <row r="53" spans="9:10">
      <c r="I53" t="s">
        <v>212</v>
      </c>
      <c r="J53" t="s">
        <v>122</v>
      </c>
    </row>
    <row r="54" spans="9:10">
      <c r="I54" t="s">
        <v>215</v>
      </c>
      <c r="J54" t="s">
        <v>123</v>
      </c>
    </row>
    <row r="55" spans="9:10">
      <c r="I55" t="s">
        <v>200</v>
      </c>
      <c r="J55" t="s">
        <v>124</v>
      </c>
    </row>
    <row r="56" spans="9:10">
      <c r="I56" t="s">
        <v>201</v>
      </c>
      <c r="J56" t="s">
        <v>125</v>
      </c>
    </row>
    <row r="57" spans="9:10">
      <c r="I57" t="s">
        <v>202</v>
      </c>
      <c r="J57" t="s">
        <v>126</v>
      </c>
    </row>
    <row r="58" spans="9:10">
      <c r="I58" t="s">
        <v>203</v>
      </c>
      <c r="J58" t="s">
        <v>127</v>
      </c>
    </row>
    <row r="59" spans="9:10">
      <c r="I59" t="s">
        <v>204</v>
      </c>
      <c r="J59" t="s">
        <v>128</v>
      </c>
    </row>
    <row r="60" spans="9:10">
      <c r="I60" t="s">
        <v>205</v>
      </c>
      <c r="J60" t="s">
        <v>129</v>
      </c>
    </row>
    <row r="61" spans="9:10">
      <c r="I61" t="s">
        <v>206</v>
      </c>
      <c r="J61" t="s">
        <v>133</v>
      </c>
    </row>
    <row r="62" spans="9:10">
      <c r="I62" t="s">
        <v>207</v>
      </c>
      <c r="J62" t="s">
        <v>134</v>
      </c>
    </row>
    <row r="63" spans="9:10">
      <c r="I63" t="s">
        <v>208</v>
      </c>
      <c r="J63" t="s">
        <v>135</v>
      </c>
    </row>
    <row r="64" spans="9:10">
      <c r="I64" t="s">
        <v>209</v>
      </c>
      <c r="J64" t="s">
        <v>136</v>
      </c>
    </row>
    <row r="65" spans="9:10">
      <c r="I65" t="s">
        <v>210</v>
      </c>
      <c r="J65" t="s">
        <v>155</v>
      </c>
    </row>
  </sheetData>
  <autoFilter ref="A6:P63"/>
  <sortState ref="I7:J65">
    <sortCondition ref="I7:I65"/>
  </sortState>
  <mergeCells count="1">
    <mergeCell ref="A1:A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D31" sqref="D31"/>
    </sheetView>
  </sheetViews>
  <sheetFormatPr defaultRowHeight="16.5"/>
  <sheetData/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6</vt:i4>
      </vt:variant>
    </vt:vector>
  </HeadingPairs>
  <TitlesOfParts>
    <vt:vector size="11" baseType="lpstr">
      <vt:lpstr>제안서 제출 신청서</vt:lpstr>
      <vt:lpstr>학술(기술)연구 수행확인서</vt:lpstr>
      <vt:lpstr>간접비계산공식</vt:lpstr>
      <vt:lpstr>구분2</vt:lpstr>
      <vt:lpstr>Sheet1</vt:lpstr>
      <vt:lpstr>'제안서 제출 신청서'!Print_Area</vt:lpstr>
      <vt:lpstr>'학술(기술)연구 수행확인서'!Print_Area</vt:lpstr>
      <vt:lpstr>사업구분</vt:lpstr>
      <vt:lpstr>재원</vt:lpstr>
      <vt:lpstr>재원구분</vt:lpstr>
      <vt:lpstr>참여형태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P150</dc:creator>
  <cp:lastModifiedBy>구남앙</cp:lastModifiedBy>
  <cp:lastPrinted>2021-09-24T05:47:04Z</cp:lastPrinted>
  <dcterms:created xsi:type="dcterms:W3CDTF">2009-10-16T06:00:11Z</dcterms:created>
  <dcterms:modified xsi:type="dcterms:W3CDTF">2022-03-11T01:27:59Z</dcterms:modified>
</cp:coreProperties>
</file>