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3AD20\Desktop\"/>
    </mc:Choice>
  </mc:AlternateContent>
  <bookViews>
    <workbookView xWindow="0" yWindow="0" windowWidth="28800" windowHeight="12450"/>
  </bookViews>
  <sheets>
    <sheet name="유의사항" sheetId="6" r:id="rId1"/>
    <sheet name="승인원" sheetId="1" r:id="rId2"/>
    <sheet name="콘트롤" sheetId="2" state="hidden" r:id="rId3"/>
    <sheet name="특강구분" sheetId="3" state="hidden" r:id="rId4"/>
    <sheet name="결재박스" sheetId="4" state="hidden" r:id="rId5"/>
    <sheet name="지급기준" sheetId="5" state="hidden" r:id="rId6"/>
  </sheets>
  <definedNames>
    <definedName name="공직자">특강구분!$C$2:$C$5</definedName>
    <definedName name="교내">특강구분!$J$2:$J$4</definedName>
    <definedName name="교육자">특강구분!$I$2:$I$7</definedName>
    <definedName name="기업체">특강구분!$H$2:$H$5</definedName>
    <definedName name="기타">특강구분!$L$2:$L$4</definedName>
    <definedName name="명인특강">특강구분!$B$2</definedName>
    <definedName name="법조인">특강구분!$G$2</definedName>
    <definedName name="언론인">특강구분!$F$2:$F$4</definedName>
    <definedName name="연구소">특강구분!$K$2:$K$3</definedName>
    <definedName name="정치인">특강구분!$E$2:$E$3</definedName>
    <definedName name="지방자치단체">특강구분!$D$2:$D$3</definedName>
    <definedName name="특강구분">특강구분!$A$2:$A$12</definedName>
  </definedNames>
  <calcPr calcId="152511"/>
</workbook>
</file>

<file path=xl/calcChain.xml><?xml version="1.0" encoding="utf-8"?>
<calcChain xmlns="http://schemas.openxmlformats.org/spreadsheetml/2006/main">
  <c r="A29" i="1" l="1"/>
  <c r="C1" i="4"/>
  <c r="D1" i="4"/>
  <c r="F4" i="1"/>
  <c r="B4" i="1"/>
  <c r="A2" i="1"/>
  <c r="H15" i="1"/>
  <c r="K13" i="1"/>
  <c r="K15" i="1" s="1"/>
  <c r="A19" i="1"/>
  <c r="A24" i="1"/>
</calcChain>
</file>

<file path=xl/sharedStrings.xml><?xml version="1.0" encoding="utf-8"?>
<sst xmlns="http://schemas.openxmlformats.org/spreadsheetml/2006/main" count="185" uniqueCount="111">
  <si>
    <t>주최</t>
  </si>
  <si>
    <t>제목</t>
  </si>
  <si>
    <t>일시</t>
  </si>
  <si>
    <t>장소</t>
  </si>
  <si>
    <t>대상</t>
  </si>
  <si>
    <t>직위(급)</t>
  </si>
  <si>
    <t>개최구분</t>
    <phoneticPr fontId="2" type="noConversion"/>
  </si>
  <si>
    <t>강연자</t>
    <phoneticPr fontId="2" type="noConversion"/>
  </si>
  <si>
    <t>성명</t>
    <phoneticPr fontId="2" type="noConversion"/>
  </si>
  <si>
    <t>생년월일</t>
    <phoneticPr fontId="2" type="noConversion"/>
  </si>
  <si>
    <t>소속 및 직위(급)</t>
    <phoneticPr fontId="2" type="noConversion"/>
  </si>
  <si>
    <t>소요비용</t>
    <phoneticPr fontId="2" type="noConversion"/>
  </si>
  <si>
    <t>강의료등급</t>
    <phoneticPr fontId="2" type="noConversion"/>
  </si>
  <si>
    <t>특강자 유형(직종)</t>
    <phoneticPr fontId="2" type="noConversion"/>
  </si>
  <si>
    <t>강의료 지급기준</t>
    <phoneticPr fontId="2" type="noConversion"/>
  </si>
  <si>
    <t>강의료</t>
    <phoneticPr fontId="2" type="noConversion"/>
  </si>
  <si>
    <t>식대</t>
    <phoneticPr fontId="2" type="noConversion"/>
  </si>
  <si>
    <t>계</t>
    <phoneticPr fontId="2" type="noConversion"/>
  </si>
  <si>
    <t>기준초과 금액</t>
    <phoneticPr fontId="2" type="noConversion"/>
  </si>
  <si>
    <t>특별강의로 지급기준
 초과 사유</t>
    <phoneticPr fontId="2" type="noConversion"/>
  </si>
  <si>
    <t>기대효과
(개최사유)</t>
    <phoneticPr fontId="2" type="noConversion"/>
  </si>
  <si>
    <t>신청인:</t>
    <phoneticPr fontId="2" type="noConversion"/>
  </si>
  <si>
    <t>(인)</t>
    <phoneticPr fontId="2" type="noConversion"/>
  </si>
  <si>
    <t>※ 이 서식으로 특별강의 및 세미나 개최기안을 갈음함.</t>
    <phoneticPr fontId="2" type="noConversion"/>
  </si>
  <si>
    <t>본대학 강사</t>
  </si>
  <si>
    <t>결 재</t>
    <phoneticPr fontId="2" type="noConversion"/>
  </si>
  <si>
    <t>담당</t>
    <phoneticPr fontId="2" type="noConversion"/>
  </si>
  <si>
    <t>유의사항</t>
    <phoneticPr fontId="1" type="noConversion"/>
  </si>
  <si>
    <t>3. 특별강의료 및 이에 따른 식대 외 경비가 발생할 경우 이 서식을 기안 부속서류로만 사용하실 수 있습니다.</t>
    <phoneticPr fontId="1" type="noConversion"/>
  </si>
  <si>
    <t>5. 강의료등급을 선택할 경우 특강자 유형(직종)을 먼저 선택하시고 직위(급)을 선택하십시오.</t>
    <phoneticPr fontId="1" type="noConversion"/>
  </si>
  <si>
    <t>1. 이 승인원으로 특별강의 및 세미나 개최기안을 갈음하오니 따로 기안을 하지 마시기 바랍니다.</t>
    <phoneticPr fontId="1" type="noConversion"/>
  </si>
  <si>
    <t>2. 특별강의료 지급기준(기획예산팀 배포)의 기준금액을 초과하여 집행할 경우 타당한 사유를 명시하여야 합니다.</t>
    <phoneticPr fontId="1" type="noConversion"/>
  </si>
  <si>
    <t>6. 특강자 유형(직종) 또는 직위(급) 선택할 때 목록 버튼이 보이지 않으면 먼저 입력셀을 선택하시고 입력셀 바로 오른쪽 하단 가상의 공간을 클릭하시면 목록이 보입니다.</t>
    <phoneticPr fontId="1" type="noConversion"/>
  </si>
  <si>
    <t>전공명</t>
    <phoneticPr fontId="2" type="noConversion"/>
  </si>
  <si>
    <t>4. 이 승인원은 해당 부서장(학장, 대학원장) 승인(결재)으로 효력이 발생합니다.</t>
    <phoneticPr fontId="1" type="noConversion"/>
  </si>
  <si>
    <t>명인특강</t>
  </si>
  <si>
    <t>공직자</t>
  </si>
  <si>
    <t>정치인</t>
  </si>
  <si>
    <t>지방자치단체</t>
  </si>
  <si>
    <t>언론인</t>
  </si>
  <si>
    <t>법조인</t>
  </si>
  <si>
    <t>기업체</t>
  </si>
  <si>
    <t>교육자</t>
  </si>
  <si>
    <t>교내</t>
  </si>
  <si>
    <t>연구소</t>
  </si>
  <si>
    <t>기타</t>
  </si>
  <si>
    <t>공직자(사무관급 이하)</t>
  </si>
  <si>
    <t>지방자치단체장(서울특별시장을 제외한 기타 시·도지사)</t>
  </si>
  <si>
    <t>정치인(기초단체장, 광역·기초단체의원 및 유명정치인)</t>
  </si>
  <si>
    <t>언론사(부장급 이하)</t>
  </si>
  <si>
    <t>법조인(변호사 등)</t>
  </si>
  <si>
    <t>기업체(부장급 이하)</t>
  </si>
  <si>
    <t>연구소(선임연구원 이하)</t>
  </si>
  <si>
    <t>공직자(서기관급 이상)</t>
  </si>
  <si>
    <t>지방자치단체장(서울특별시장)</t>
  </si>
  <si>
    <t>정치인(국회의원)</t>
  </si>
  <si>
    <t>언론사(논설위원급)</t>
  </si>
  <si>
    <t>사업가(공기업 사장급)</t>
  </si>
  <si>
    <t>연구소(수석 및 책임연구원 이상)</t>
  </si>
  <si>
    <t>공직자(차관급)</t>
  </si>
  <si>
    <t>언론인(언론사 대표)</t>
  </si>
  <si>
    <t>기업체(상장기업 임원, 중소기업 대표급)</t>
  </si>
  <si>
    <t>교육계(타대학 비전임교원, 조교수, 교감 이하)</t>
  </si>
  <si>
    <t>공직자(장관급)</t>
  </si>
  <si>
    <t>사업가(상장기업 대표)</t>
  </si>
  <si>
    <t>교육자(교육감)</t>
  </si>
  <si>
    <t>교육계(타대학 부교수 이상, 교장)</t>
  </si>
  <si>
    <t>교육자(타대학 총장)</t>
  </si>
  <si>
    <t>특강구분</t>
    <phoneticPr fontId="3" type="noConversion"/>
  </si>
  <si>
    <t>초․중등학교 교사</t>
    <phoneticPr fontId="3" type="noConversion"/>
  </si>
  <si>
    <t>기타(C유형 이하 대상자)</t>
    <phoneticPr fontId="3" type="noConversion"/>
  </si>
  <si>
    <t>강사</t>
    <phoneticPr fontId="3" type="noConversion"/>
  </si>
  <si>
    <t>기타(D유형 이하 대상자)</t>
    <phoneticPr fontId="3" type="noConversion"/>
  </si>
  <si>
    <t>기타(해당분야 전문가, 박사학위 소지자)</t>
    <phoneticPr fontId="3" type="noConversion"/>
  </si>
  <si>
    <t>본대학 전임교원</t>
    <phoneticPr fontId="1" type="noConversion"/>
  </si>
  <si>
    <t>본대학 비전임교원</t>
    <phoneticPr fontId="1" type="noConversion"/>
  </si>
  <si>
    <t>특강자 구분</t>
  </si>
  <si>
    <t>특강료 (1회)</t>
  </si>
  <si>
    <t>비 고</t>
  </si>
  <si>
    <t>유형</t>
  </si>
  <si>
    <t>0명인특강</t>
    <phoneticPr fontId="3" type="noConversion"/>
  </si>
  <si>
    <t>A</t>
  </si>
  <si>
    <t>1공직자</t>
    <phoneticPr fontId="3" type="noConversion"/>
  </si>
  <si>
    <t>D</t>
  </si>
  <si>
    <t>C</t>
  </si>
  <si>
    <t>1공직자</t>
    <phoneticPr fontId="3" type="noConversion"/>
  </si>
  <si>
    <t>B</t>
  </si>
  <si>
    <t>2지방자치단체</t>
    <phoneticPr fontId="3" type="noConversion"/>
  </si>
  <si>
    <t>3정치인</t>
    <phoneticPr fontId="3" type="noConversion"/>
  </si>
  <si>
    <t>3정치인</t>
    <phoneticPr fontId="3" type="noConversion"/>
  </si>
  <si>
    <t>4언론인</t>
    <phoneticPr fontId="3" type="noConversion"/>
  </si>
  <si>
    <t>5법조인</t>
    <phoneticPr fontId="3" type="noConversion"/>
  </si>
  <si>
    <t>6기업체</t>
    <phoneticPr fontId="3" type="noConversion"/>
  </si>
  <si>
    <t>7교육자</t>
    <phoneticPr fontId="3" type="noConversion"/>
  </si>
  <si>
    <t>E</t>
  </si>
  <si>
    <t>7교육자</t>
    <phoneticPr fontId="3" type="noConversion"/>
  </si>
  <si>
    <t>8교내</t>
    <phoneticPr fontId="3" type="noConversion"/>
  </si>
  <si>
    <t>9연구소</t>
    <phoneticPr fontId="3" type="noConversion"/>
  </si>
  <si>
    <t>9연구소</t>
    <phoneticPr fontId="3" type="noConversion"/>
  </si>
  <si>
    <t>a기타</t>
    <phoneticPr fontId="3" type="noConversion"/>
  </si>
  <si>
    <t>강사</t>
    <phoneticPr fontId="1" type="noConversion"/>
  </si>
  <si>
    <t>초․중등학교 교사</t>
    <phoneticPr fontId="1" type="noConversion"/>
  </si>
  <si>
    <t>본대학 비전임교원</t>
    <phoneticPr fontId="1" type="noConversion"/>
  </si>
  <si>
    <t>본대학 강사</t>
    <phoneticPr fontId="1" type="noConversion"/>
  </si>
  <si>
    <t>기타(C유형 이하 대상자)</t>
    <phoneticPr fontId="1" type="noConversion"/>
  </si>
  <si>
    <t>기타(D유형 이하 대상자)</t>
    <phoneticPr fontId="1" type="noConversion"/>
  </si>
  <si>
    <t>본대학 명인 특강자</t>
    <phoneticPr fontId="1" type="noConversion"/>
  </si>
  <si>
    <t>지방자치단체장(서울특별시장을 제외한 기타 시·도지사)</t>
    <phoneticPr fontId="1" type="noConversion"/>
  </si>
  <si>
    <t>기업체(상장기업 임원, 중소기업 대표급)</t>
    <phoneticPr fontId="1" type="noConversion"/>
  </si>
  <si>
    <t>교육계(타대학 비전임교원, 조교수, 교감 이하)</t>
    <phoneticPr fontId="1" type="noConversion"/>
  </si>
  <si>
    <t>기타(해당분야 전문가, 박사학위 소지자)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</si>
</sst>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yyyy\.\ mm\.\ dd\."/>
    <numFmt numFmtId="177" formatCode="[$-F800]dddd\,\ mmmm\ dd\,\ yyyy"/>
  </numFmts>
  <fonts count="13"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rgb="FF000000"/>
      <name val="함초롬바탕"/>
      <family val="1"/>
      <charset val="129"/>
    </font>
    <font>
      <sz val="9"/>
      <color rgb="FF000000"/>
      <name val="Malgun Gothic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9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6" xfId="0" applyBorder="1">
      <alignment vertical="center"/>
    </xf>
    <xf numFmtId="0" fontId="0" fillId="0" borderId="5" xfId="0" applyBorder="1" applyAlignment="1">
      <alignment horizontal="right" vertical="center"/>
    </xf>
    <xf numFmtId="0" fontId="5" fillId="0" borderId="0" xfId="0" applyFont="1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4" fillId="0" borderId="0" xfId="3">
      <alignment vertical="center"/>
    </xf>
    <xf numFmtId="0" fontId="4" fillId="0" borderId="10" xfId="3" applyFont="1" applyBorder="1" applyAlignment="1" applyProtection="1">
      <alignment horizontal="center" vertical="center"/>
    </xf>
    <xf numFmtId="0" fontId="4" fillId="0" borderId="10" xfId="3" applyFont="1" applyBorder="1" applyProtection="1">
      <alignment vertical="center"/>
    </xf>
    <xf numFmtId="41" fontId="4" fillId="0" borderId="0" xfId="1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4" fillId="0" borderId="10" xfId="3" applyFont="1" applyBorder="1" applyAlignment="1" applyProtection="1">
      <alignment horizontal="center" vertical="center" shrinkToFit="1"/>
    </xf>
    <xf numFmtId="0" fontId="0" fillId="0" borderId="0" xfId="0" applyAlignment="1" applyProtection="1">
      <alignment horizontal="center" vertical="center"/>
    </xf>
    <xf numFmtId="0" fontId="0" fillId="0" borderId="0" xfId="0" applyProtection="1">
      <alignment vertical="center"/>
    </xf>
    <xf numFmtId="0" fontId="6" fillId="0" borderId="0" xfId="0" applyFont="1" applyAlignment="1">
      <alignment vertical="center" wrapText="1"/>
    </xf>
    <xf numFmtId="3" fontId="11" fillId="0" borderId="10" xfId="0" applyNumberFormat="1" applyFont="1" applyBorder="1" applyAlignment="1">
      <alignment vertical="center"/>
    </xf>
    <xf numFmtId="0" fontId="11" fillId="0" borderId="10" xfId="0" applyFont="1" applyBorder="1" applyAlignment="1">
      <alignment horizontal="left" vertical="top"/>
    </xf>
    <xf numFmtId="3" fontId="11" fillId="0" borderId="10" xfId="0" applyNumberFormat="1" applyFont="1" applyBorder="1" applyAlignment="1">
      <alignment vertical="top"/>
    </xf>
    <xf numFmtId="0" fontId="11" fillId="0" borderId="10" xfId="0" applyFont="1" applyBorder="1" applyAlignment="1">
      <alignment horizontal="center" vertical="top"/>
    </xf>
    <xf numFmtId="0" fontId="0" fillId="0" borderId="10" xfId="0" applyFont="1" applyBorder="1">
      <alignment vertical="center"/>
    </xf>
    <xf numFmtId="0" fontId="11" fillId="0" borderId="10" xfId="0" applyFont="1" applyBorder="1" applyAlignment="1">
      <alignment vertical="center"/>
    </xf>
    <xf numFmtId="0" fontId="11" fillId="0" borderId="10" xfId="0" applyFont="1" applyBorder="1" applyAlignment="1">
      <alignment vertical="top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8" fillId="0" borderId="10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0" fillId="2" borderId="16" xfId="0" applyFont="1" applyFill="1" applyBorder="1" applyAlignment="1">
      <alignment horizontal="center" vertical="center"/>
    </xf>
    <xf numFmtId="0" fontId="0" fillId="2" borderId="17" xfId="0" applyFont="1" applyFill="1" applyBorder="1" applyAlignment="1">
      <alignment horizontal="center" vertical="center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0" fontId="0" fillId="2" borderId="21" xfId="0" applyFont="1" applyFill="1" applyBorder="1" applyAlignment="1">
      <alignment horizontal="center" vertical="center"/>
    </xf>
    <xf numFmtId="0" fontId="0" fillId="0" borderId="22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vertical="center"/>
      <protection locked="0"/>
    </xf>
    <xf numFmtId="0" fontId="0" fillId="0" borderId="12" xfId="0" applyBorder="1" applyAlignment="1" applyProtection="1">
      <alignment vertical="center"/>
      <protection locked="0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0" borderId="25" xfId="0" applyBorder="1" applyAlignment="1" applyProtection="1">
      <alignment horizontal="center" vertical="center"/>
      <protection locked="0"/>
    </xf>
    <xf numFmtId="176" fontId="0" fillId="0" borderId="25" xfId="0" applyNumberFormat="1" applyBorder="1" applyAlignment="1" applyProtection="1">
      <alignment horizontal="center" vertical="center"/>
      <protection locked="0"/>
    </xf>
    <xf numFmtId="0" fontId="0" fillId="0" borderId="26" xfId="0" applyBorder="1" applyAlignment="1" applyProtection="1">
      <alignment horizontal="center" vertical="center"/>
      <protection locked="0"/>
    </xf>
    <xf numFmtId="41" fontId="4" fillId="0" borderId="19" xfId="2" applyFont="1" applyBorder="1" applyAlignment="1" applyProtection="1">
      <alignment horizontal="center" vertical="center"/>
      <protection locked="0"/>
    </xf>
    <xf numFmtId="41" fontId="4" fillId="0" borderId="20" xfId="2" applyFont="1" applyBorder="1" applyAlignment="1" applyProtection="1">
      <alignment horizontal="center" vertical="center"/>
      <protection locked="0"/>
    </xf>
    <xf numFmtId="41" fontId="4" fillId="0" borderId="18" xfId="2" applyFont="1" applyBorder="1" applyAlignment="1" applyProtection="1">
      <alignment horizontal="center" vertical="center"/>
      <protection locked="0"/>
    </xf>
    <xf numFmtId="41" fontId="4" fillId="0" borderId="18" xfId="2" applyFont="1" applyBorder="1" applyAlignment="1">
      <alignment horizontal="center" vertical="center"/>
    </xf>
    <xf numFmtId="41" fontId="4" fillId="0" borderId="19" xfId="2" applyFont="1" applyBorder="1" applyAlignment="1">
      <alignment horizontal="center" vertical="center"/>
    </xf>
    <xf numFmtId="41" fontId="4" fillId="0" borderId="20" xfId="2" applyFont="1" applyBorder="1" applyAlignment="1">
      <alignment horizontal="center" vertical="center"/>
    </xf>
    <xf numFmtId="41" fontId="4" fillId="0" borderId="22" xfId="2" applyFont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49" fontId="0" fillId="0" borderId="28" xfId="0" applyNumberFormat="1" applyBorder="1" applyAlignment="1" applyProtection="1">
      <alignment horizontal="center" vertical="center"/>
      <protection locked="0"/>
    </xf>
    <xf numFmtId="49" fontId="0" fillId="0" borderId="28" xfId="0" applyNumberFormat="1" applyFill="1" applyBorder="1" applyAlignment="1" applyProtection="1">
      <alignment horizontal="center" vertical="center"/>
      <protection locked="0"/>
    </xf>
    <xf numFmtId="41" fontId="4" fillId="0" borderId="28" xfId="2" applyFont="1" applyBorder="1" applyAlignment="1" applyProtection="1">
      <alignment horizontal="center" vertical="center"/>
      <protection locked="0"/>
    </xf>
    <xf numFmtId="41" fontId="4" fillId="0" borderId="29" xfId="2" applyFont="1" applyBorder="1" applyAlignment="1" applyProtection="1">
      <alignment horizontal="center" vertical="center"/>
      <protection locked="0"/>
    </xf>
    <xf numFmtId="0" fontId="0" fillId="2" borderId="16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9" fillId="0" borderId="5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0" fillId="2" borderId="30" xfId="0" applyFill="1" applyBorder="1" applyAlignment="1">
      <alignment horizontal="center" vertical="center" wrapText="1"/>
    </xf>
    <xf numFmtId="0" fontId="0" fillId="2" borderId="31" xfId="0" applyFill="1" applyBorder="1" applyAlignment="1">
      <alignment horizontal="center" vertical="center" wrapText="1"/>
    </xf>
    <xf numFmtId="0" fontId="0" fillId="0" borderId="31" xfId="0" applyBorder="1" applyAlignment="1" applyProtection="1">
      <alignment vertical="center"/>
      <protection locked="0"/>
    </xf>
    <xf numFmtId="0" fontId="0" fillId="0" borderId="32" xfId="0" applyBorder="1" applyAlignment="1" applyProtection="1">
      <alignment vertical="center"/>
      <protection locked="0"/>
    </xf>
    <xf numFmtId="0" fontId="5" fillId="0" borderId="5" xfId="0" applyFont="1" applyBorder="1" applyAlignment="1">
      <alignment horizontal="left" vertical="center" indent="4"/>
    </xf>
    <xf numFmtId="0" fontId="5" fillId="0" borderId="0" xfId="0" applyFont="1" applyBorder="1" applyAlignment="1">
      <alignment horizontal="left" vertical="center" indent="4"/>
    </xf>
    <xf numFmtId="0" fontId="5" fillId="0" borderId="6" xfId="0" applyFont="1" applyBorder="1" applyAlignment="1">
      <alignment horizontal="left" vertical="center" indent="4"/>
    </xf>
    <xf numFmtId="177" fontId="10" fillId="0" borderId="5" xfId="0" applyNumberFormat="1" applyFont="1" applyBorder="1" applyAlignment="1">
      <alignment horizontal="center" vertical="center"/>
    </xf>
    <xf numFmtId="177" fontId="10" fillId="0" borderId="0" xfId="0" applyNumberFormat="1" applyFont="1" applyBorder="1" applyAlignment="1">
      <alignment horizontal="center" vertical="center"/>
    </xf>
    <xf numFmtId="177" fontId="10" fillId="0" borderId="6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5" fillId="0" borderId="0" xfId="0" applyFont="1" applyBorder="1" applyAlignment="1" applyProtection="1">
      <alignment horizontal="center" vertical="center"/>
      <protection locked="0"/>
    </xf>
    <xf numFmtId="0" fontId="0" fillId="2" borderId="33" xfId="0" applyFill="1" applyBorder="1" applyAlignment="1">
      <alignment horizontal="center" vertical="center"/>
    </xf>
    <xf numFmtId="0" fontId="0" fillId="2" borderId="34" xfId="0" applyFill="1" applyBorder="1" applyAlignment="1">
      <alignment horizontal="center" vertical="center"/>
    </xf>
    <xf numFmtId="0" fontId="0" fillId="2" borderId="35" xfId="0" applyFill="1" applyBorder="1" applyAlignment="1">
      <alignment horizontal="center" vertical="center"/>
    </xf>
    <xf numFmtId="0" fontId="4" fillId="0" borderId="10" xfId="3" applyFont="1" applyBorder="1" applyAlignment="1" applyProtection="1">
      <alignment horizontal="center" vertical="center" textRotation="255"/>
    </xf>
  </cellXfs>
  <cellStyles count="4">
    <cellStyle name="쉼표 [0]" xfId="1" builtinId="6"/>
    <cellStyle name="쉼표 [0] 2" xfId="2"/>
    <cellStyle name="표준" xfId="0" builtinId="0"/>
    <cellStyle name="표준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Radio" checked="Checked" firstButton="1" fmlaLink="콘트롤!$B$2" lockText="1" noThreeD="1"/>
</file>

<file path=xl/ctrlProps/ctrlProp2.xml><?xml version="1.0" encoding="utf-8"?>
<formControlPr xmlns="http://schemas.microsoft.com/office/spreadsheetml/2009/9/main" objectType="Radio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371475</xdr:colOff>
      <xdr:row>9</xdr:row>
      <xdr:rowOff>85725</xdr:rowOff>
    </xdr:from>
    <xdr:to>
      <xdr:col>3</xdr:col>
      <xdr:colOff>38100</xdr:colOff>
      <xdr:row>12</xdr:row>
      <xdr:rowOff>123825</xdr:rowOff>
    </xdr:to>
    <xdr:pic>
      <xdr:nvPicPr>
        <xdr:cNvPr id="2357" name="그림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450" r="10876"/>
        <a:stretch>
          <a:fillRect/>
        </a:stretch>
      </xdr:blipFill>
      <xdr:spPr bwMode="auto">
        <a:xfrm>
          <a:off x="371475" y="3381375"/>
          <a:ext cx="158115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361950</xdr:colOff>
      <xdr:row>13</xdr:row>
      <xdr:rowOff>161925</xdr:rowOff>
    </xdr:from>
    <xdr:to>
      <xdr:col>3</xdr:col>
      <xdr:colOff>28575</xdr:colOff>
      <xdr:row>17</xdr:row>
      <xdr:rowOff>66675</xdr:rowOff>
    </xdr:to>
    <xdr:pic>
      <xdr:nvPicPr>
        <xdr:cNvPr id="2358" name="그림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407" t="4475" r="-2"/>
        <a:stretch>
          <a:fillRect/>
        </a:stretch>
      </xdr:blipFill>
      <xdr:spPr bwMode="auto">
        <a:xfrm>
          <a:off x="361950" y="4143375"/>
          <a:ext cx="158115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561975</xdr:colOff>
      <xdr:row>9</xdr:row>
      <xdr:rowOff>85725</xdr:rowOff>
    </xdr:from>
    <xdr:to>
      <xdr:col>7</xdr:col>
      <xdr:colOff>552450</xdr:colOff>
      <xdr:row>18</xdr:row>
      <xdr:rowOff>76200</xdr:rowOff>
    </xdr:to>
    <xdr:pic>
      <xdr:nvPicPr>
        <xdr:cNvPr id="2359" name="그림 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4395"/>
        <a:stretch>
          <a:fillRect/>
        </a:stretch>
      </xdr:blipFill>
      <xdr:spPr bwMode="auto">
        <a:xfrm>
          <a:off x="3114675" y="3381375"/>
          <a:ext cx="190500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414804</xdr:colOff>
      <xdr:row>11</xdr:row>
      <xdr:rowOff>73640</xdr:rowOff>
    </xdr:from>
    <xdr:to>
      <xdr:col>2</xdr:col>
      <xdr:colOff>558287</xdr:colOff>
      <xdr:row>12</xdr:row>
      <xdr:rowOff>36756</xdr:rowOff>
    </xdr:to>
    <xdr:sp macro="" textlink="">
      <xdr:nvSpPr>
        <xdr:cNvPr id="7" name="모서리가 둥근 직사각형 6"/>
        <xdr:cNvSpPr/>
      </xdr:nvSpPr>
      <xdr:spPr>
        <a:xfrm>
          <a:off x="1688146" y="3723219"/>
          <a:ext cx="143483" cy="133563"/>
        </a:xfrm>
        <a:prstGeom prst="roundRect">
          <a:avLst/>
        </a:prstGeom>
        <a:noFill/>
        <a:ln w="22225"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  <xdr:twoCellAnchor>
    <xdr:from>
      <xdr:col>2</xdr:col>
      <xdr:colOff>144611</xdr:colOff>
      <xdr:row>7</xdr:row>
      <xdr:rowOff>375987</xdr:rowOff>
    </xdr:from>
    <xdr:to>
      <xdr:col>2</xdr:col>
      <xdr:colOff>486546</xdr:colOff>
      <xdr:row>11</xdr:row>
      <xdr:rowOff>73640</xdr:rowOff>
    </xdr:to>
    <xdr:cxnSp macro="">
      <xdr:nvCxnSpPr>
        <xdr:cNvPr id="9" name="직선 화살표 연결선 8"/>
        <xdr:cNvCxnSpPr>
          <a:stCxn id="16" idx="2"/>
          <a:endCxn id="7" idx="0"/>
        </xdr:cNvCxnSpPr>
      </xdr:nvCxnSpPr>
      <xdr:spPr>
        <a:xfrm>
          <a:off x="1419496" y="3101602"/>
          <a:ext cx="341935" cy="61351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84068</xdr:colOff>
      <xdr:row>7</xdr:row>
      <xdr:rowOff>200526</xdr:rowOff>
    </xdr:from>
    <xdr:to>
      <xdr:col>3</xdr:col>
      <xdr:colOff>205155</xdr:colOff>
      <xdr:row>7</xdr:row>
      <xdr:rowOff>375987</xdr:rowOff>
    </xdr:to>
    <xdr:sp macro="" textlink="">
      <xdr:nvSpPr>
        <xdr:cNvPr id="16" name="모서리가 둥근 직사각형 15"/>
        <xdr:cNvSpPr/>
      </xdr:nvSpPr>
      <xdr:spPr>
        <a:xfrm>
          <a:off x="721510" y="2926141"/>
          <a:ext cx="1395972" cy="175461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  <xdr:twoCellAnchor>
    <xdr:from>
      <xdr:col>3</xdr:col>
      <xdr:colOff>626260</xdr:colOff>
      <xdr:row>7</xdr:row>
      <xdr:rowOff>21982</xdr:rowOff>
    </xdr:from>
    <xdr:to>
      <xdr:col>4</xdr:col>
      <xdr:colOff>593481</xdr:colOff>
      <xdr:row>7</xdr:row>
      <xdr:rowOff>200142</xdr:rowOff>
    </xdr:to>
    <xdr:sp macro="" textlink="">
      <xdr:nvSpPr>
        <xdr:cNvPr id="10" name="모서리가 둥근 직사각형 9"/>
        <xdr:cNvSpPr/>
      </xdr:nvSpPr>
      <xdr:spPr>
        <a:xfrm>
          <a:off x="2538587" y="2747597"/>
          <a:ext cx="604663" cy="17816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  <xdr:twoCellAnchor>
    <xdr:from>
      <xdr:col>2</xdr:col>
      <xdr:colOff>449191</xdr:colOff>
      <xdr:row>7</xdr:row>
      <xdr:rowOff>200142</xdr:rowOff>
    </xdr:from>
    <xdr:to>
      <xdr:col>4</xdr:col>
      <xdr:colOff>291150</xdr:colOff>
      <xdr:row>15</xdr:row>
      <xdr:rowOff>110274</xdr:rowOff>
    </xdr:to>
    <xdr:cxnSp macro="">
      <xdr:nvCxnSpPr>
        <xdr:cNvPr id="11" name="직선 화살표 연결선 10"/>
        <xdr:cNvCxnSpPr>
          <a:stCxn id="10" idx="2"/>
          <a:endCxn id="12" idx="0"/>
        </xdr:cNvCxnSpPr>
      </xdr:nvCxnSpPr>
      <xdr:spPr>
        <a:xfrm flipH="1">
          <a:off x="1724076" y="2925757"/>
          <a:ext cx="1116843" cy="15000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348862</xdr:colOff>
      <xdr:row>15</xdr:row>
      <xdr:rowOff>110274</xdr:rowOff>
    </xdr:from>
    <xdr:to>
      <xdr:col>2</xdr:col>
      <xdr:colOff>549519</xdr:colOff>
      <xdr:row>16</xdr:row>
      <xdr:rowOff>102577</xdr:rowOff>
    </xdr:to>
    <xdr:sp macro="" textlink="">
      <xdr:nvSpPr>
        <xdr:cNvPr id="12" name="모서리가 둥근 직사각형 11"/>
        <xdr:cNvSpPr/>
      </xdr:nvSpPr>
      <xdr:spPr>
        <a:xfrm>
          <a:off x="1623747" y="4425832"/>
          <a:ext cx="200657" cy="160822"/>
        </a:xfrm>
        <a:prstGeom prst="roundRect">
          <a:avLst/>
        </a:prstGeom>
        <a:noFill/>
        <a:ln w="22225"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  <xdr:twoCellAnchor>
    <xdr:from>
      <xdr:col>5</xdr:col>
      <xdr:colOff>55785</xdr:colOff>
      <xdr:row>12</xdr:row>
      <xdr:rowOff>15024</xdr:rowOff>
    </xdr:from>
    <xdr:to>
      <xdr:col>5</xdr:col>
      <xdr:colOff>556846</xdr:colOff>
      <xdr:row>17</xdr:row>
      <xdr:rowOff>139212</xdr:rowOff>
    </xdr:to>
    <xdr:sp macro="" textlink="">
      <xdr:nvSpPr>
        <xdr:cNvPr id="17" name="모서리가 둥근 직사각형 16"/>
        <xdr:cNvSpPr/>
      </xdr:nvSpPr>
      <xdr:spPr>
        <a:xfrm>
          <a:off x="3242997" y="3825024"/>
          <a:ext cx="501061" cy="966784"/>
        </a:xfrm>
        <a:prstGeom prst="roundRect">
          <a:avLst/>
        </a:prstGeom>
        <a:noFill/>
        <a:ln w="22225"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  <xdr:twoCellAnchor>
    <xdr:from>
      <xdr:col>4</xdr:col>
      <xdr:colOff>377145</xdr:colOff>
      <xdr:row>7</xdr:row>
      <xdr:rowOff>197829</xdr:rowOff>
    </xdr:from>
    <xdr:to>
      <xdr:col>5</xdr:col>
      <xdr:colOff>43961</xdr:colOff>
      <xdr:row>7</xdr:row>
      <xdr:rowOff>373673</xdr:rowOff>
    </xdr:to>
    <xdr:sp macro="" textlink="">
      <xdr:nvSpPr>
        <xdr:cNvPr id="18" name="모서리가 둥근 직사각형 17"/>
        <xdr:cNvSpPr/>
      </xdr:nvSpPr>
      <xdr:spPr>
        <a:xfrm>
          <a:off x="2926914" y="2923444"/>
          <a:ext cx="304259" cy="175844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  <xdr:twoCellAnchor>
    <xdr:from>
      <xdr:col>4</xdr:col>
      <xdr:colOff>529275</xdr:colOff>
      <xdr:row>7</xdr:row>
      <xdr:rowOff>373673</xdr:rowOff>
    </xdr:from>
    <xdr:to>
      <xdr:col>5</xdr:col>
      <xdr:colOff>307730</xdr:colOff>
      <xdr:row>12</xdr:row>
      <xdr:rowOff>51288</xdr:rowOff>
    </xdr:to>
    <xdr:cxnSp macro="">
      <xdr:nvCxnSpPr>
        <xdr:cNvPr id="19" name="직선 화살표 연결선 18"/>
        <xdr:cNvCxnSpPr>
          <a:stCxn id="18" idx="2"/>
        </xdr:cNvCxnSpPr>
      </xdr:nvCxnSpPr>
      <xdr:spPr>
        <a:xfrm>
          <a:off x="3079044" y="3099288"/>
          <a:ext cx="415898" cy="7620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209550</xdr:colOff>
          <xdr:row>2</xdr:row>
          <xdr:rowOff>0</xdr:rowOff>
        </xdr:from>
        <xdr:to>
          <xdr:col>3</xdr:col>
          <xdr:colOff>76200</xdr:colOff>
          <xdr:row>2</xdr:row>
          <xdr:rowOff>247650</xdr:rowOff>
        </xdr:to>
        <xdr:sp macro="" textlink="">
          <xdr:nvSpPr>
            <xdr:cNvPr id="1026" name="Option 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특별강의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323850</xdr:colOff>
          <xdr:row>2</xdr:row>
          <xdr:rowOff>0</xdr:rowOff>
        </xdr:from>
        <xdr:to>
          <xdr:col>5</xdr:col>
          <xdr:colOff>190500</xdr:colOff>
          <xdr:row>2</xdr:row>
          <xdr:rowOff>247650</xdr:rowOff>
        </xdr:to>
        <xdr:sp macro="" textlink="">
          <xdr:nvSpPr>
            <xdr:cNvPr id="1027" name="Option 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세미나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266700</xdr:colOff>
          <xdr:row>0</xdr:row>
          <xdr:rowOff>0</xdr:rowOff>
        </xdr:from>
        <xdr:to>
          <xdr:col>12</xdr:col>
          <xdr:colOff>428625</xdr:colOff>
          <xdr:row>0</xdr:row>
          <xdr:rowOff>866775</xdr:rowOff>
        </xdr:to>
        <xdr:pic>
          <xdr:nvPicPr>
            <xdr:cNvPr id="1077" name="그림 3"/>
            <xdr:cNvPicPr>
              <a:picLocks noChangeAspect="1" noChangeArrowheads="1"/>
              <a:extLst>
                <a:ext uri="{84589F7E-364E-4C9E-8A38-B11213B215E9}">
                  <a14:cameraTool cellRange="결재박스!$A$1:$D$2" spid="_x0000_s1080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3743325" y="0"/>
              <a:ext cx="2352675" cy="86677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view="pageBreakPreview" zoomScale="130" zoomScaleNormal="100" zoomScaleSheetLayoutView="130" workbookViewId="0">
      <selection activeCell="N6" sqref="N6"/>
    </sheetView>
  </sheetViews>
  <sheetFormatPr defaultRowHeight="13.5"/>
  <cols>
    <col min="1" max="9" width="9.5703125" customWidth="1"/>
  </cols>
  <sheetData>
    <row r="1" spans="1:9" ht="26.25">
      <c r="A1" s="34" t="s">
        <v>27</v>
      </c>
      <c r="B1" s="34"/>
      <c r="C1" s="34"/>
      <c r="D1" s="34"/>
      <c r="E1" s="34"/>
      <c r="F1" s="34"/>
      <c r="G1" s="34"/>
      <c r="H1" s="34"/>
      <c r="I1" s="34"/>
    </row>
    <row r="2" spans="1:9" ht="26.25">
      <c r="A2" s="22"/>
      <c r="B2" s="22"/>
      <c r="C2" s="22"/>
      <c r="D2" s="22"/>
      <c r="E2" s="22"/>
      <c r="F2" s="22"/>
      <c r="G2" s="22"/>
      <c r="H2" s="22"/>
      <c r="I2" s="22"/>
    </row>
    <row r="3" spans="1:9" ht="32.25" customHeight="1">
      <c r="A3" s="35" t="s">
        <v>30</v>
      </c>
      <c r="B3" s="35"/>
      <c r="C3" s="35"/>
      <c r="D3" s="35"/>
      <c r="E3" s="35"/>
      <c r="F3" s="35"/>
      <c r="G3" s="35"/>
      <c r="H3" s="35"/>
      <c r="I3" s="35"/>
    </row>
    <row r="4" spans="1:9" ht="32.25" customHeight="1">
      <c r="A4" s="35" t="s">
        <v>31</v>
      </c>
      <c r="B4" s="35"/>
      <c r="C4" s="35"/>
      <c r="D4" s="35"/>
      <c r="E4" s="35"/>
      <c r="F4" s="35"/>
      <c r="G4" s="35"/>
      <c r="H4" s="35"/>
      <c r="I4" s="35"/>
    </row>
    <row r="5" spans="1:9" ht="32.25" customHeight="1">
      <c r="A5" s="35" t="s">
        <v>28</v>
      </c>
      <c r="B5" s="35"/>
      <c r="C5" s="35"/>
      <c r="D5" s="35"/>
      <c r="E5" s="35"/>
      <c r="F5" s="35"/>
      <c r="G5" s="35"/>
      <c r="H5" s="35"/>
      <c r="I5" s="35"/>
    </row>
    <row r="6" spans="1:9" ht="32.25" customHeight="1">
      <c r="A6" s="35" t="s">
        <v>34</v>
      </c>
      <c r="B6" s="35"/>
      <c r="C6" s="35"/>
      <c r="D6" s="35"/>
      <c r="E6" s="35"/>
      <c r="F6" s="35"/>
      <c r="G6" s="35"/>
      <c r="H6" s="35"/>
      <c r="I6" s="35"/>
    </row>
    <row r="7" spans="1:9" ht="32.25" customHeight="1">
      <c r="A7" s="35" t="s">
        <v>29</v>
      </c>
      <c r="B7" s="35"/>
      <c r="C7" s="35"/>
      <c r="D7" s="35"/>
      <c r="E7" s="35"/>
      <c r="F7" s="35"/>
      <c r="G7" s="35"/>
      <c r="H7" s="35"/>
      <c r="I7" s="35"/>
    </row>
    <row r="8" spans="1:9" ht="32.25" customHeight="1">
      <c r="A8" s="35" t="s">
        <v>32</v>
      </c>
      <c r="B8" s="35"/>
      <c r="C8" s="35"/>
      <c r="D8" s="35"/>
      <c r="E8" s="35"/>
      <c r="F8" s="35"/>
      <c r="G8" s="35"/>
      <c r="H8" s="35"/>
      <c r="I8" s="35"/>
    </row>
  </sheetData>
  <sheetProtection password="CCFD" sheet="1" objects="1" scenarios="1" selectLockedCells="1" selectUnlockedCells="1"/>
  <mergeCells count="7">
    <mergeCell ref="A1:I1"/>
    <mergeCell ref="A8:I8"/>
    <mergeCell ref="A7:I7"/>
    <mergeCell ref="A6:I6"/>
    <mergeCell ref="A5:I5"/>
    <mergeCell ref="A3:I3"/>
    <mergeCell ref="A4:I4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31"/>
  <sheetViews>
    <sheetView view="pageBreakPreview" zoomScale="115" zoomScaleNormal="100" zoomScaleSheetLayoutView="115" workbookViewId="0">
      <selection activeCell="B5" sqref="B5:E5"/>
    </sheetView>
  </sheetViews>
  <sheetFormatPr defaultRowHeight="13.5"/>
  <cols>
    <col min="1" max="1" width="12.7109375" style="1" customWidth="1"/>
    <col min="2" max="13" width="6.5703125" customWidth="1"/>
  </cols>
  <sheetData>
    <row r="1" spans="1:13" ht="72" customHeight="1">
      <c r="A1" s="24"/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</row>
    <row r="2" spans="1:13" ht="72" customHeight="1">
      <c r="A2" s="36" t="str">
        <f>IF(콘트롤!$B$2=0,"특별강의(세미나) 개최 승인원", IF(콘트롤!$B$2=1, "특별강의 개최 승인원",  IF(콘트롤!$B$2, "세미나 개최 승인원")))</f>
        <v>특별강의 개최 승인원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3" customFormat="1" ht="19.5" customHeight="1">
      <c r="A3" s="2" t="s">
        <v>6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8"/>
    </row>
    <row r="4" spans="1:13" s="3" customFormat="1" ht="19.5" customHeight="1">
      <c r="A4" s="39" t="s">
        <v>0</v>
      </c>
      <c r="B4" s="41" t="str">
        <f>IF(RIGHT(B5,2)="대학", "단과대학",IF(RIGHT(B5,3)="대학원", "대학원",IF(OR(RIGHT(B5,1)="처",RIGHT(B5,1)="실"), "부서명","단과대학/대학원/부서명")))</f>
        <v>단과대학/대학원/부서명</v>
      </c>
      <c r="C4" s="42"/>
      <c r="D4" s="42"/>
      <c r="E4" s="43"/>
      <c r="F4" s="41" t="str">
        <f>IF(RIGHT(F5,1)="과", "학과",IF(RIGHT(F5,1)="팀", "팀명","학과/팀명"))</f>
        <v>학과/팀명</v>
      </c>
      <c r="G4" s="42"/>
      <c r="H4" s="42"/>
      <c r="I4" s="43"/>
      <c r="J4" s="41" t="s">
        <v>33</v>
      </c>
      <c r="K4" s="42"/>
      <c r="L4" s="42"/>
      <c r="M4" s="47"/>
    </row>
    <row r="5" spans="1:13" ht="19.5" customHeight="1">
      <c r="A5" s="40"/>
      <c r="B5" s="44"/>
      <c r="C5" s="45"/>
      <c r="D5" s="45"/>
      <c r="E5" s="46"/>
      <c r="F5" s="44"/>
      <c r="G5" s="45"/>
      <c r="H5" s="45"/>
      <c r="I5" s="46"/>
      <c r="J5" s="44"/>
      <c r="K5" s="45"/>
      <c r="L5" s="45"/>
      <c r="M5" s="48"/>
    </row>
    <row r="6" spans="1:13" ht="19.5" customHeight="1">
      <c r="A6" s="4" t="s">
        <v>1</v>
      </c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50"/>
    </row>
    <row r="7" spans="1:13" ht="19.5" customHeight="1">
      <c r="A7" s="39" t="s">
        <v>7</v>
      </c>
      <c r="B7" s="51" t="s">
        <v>8</v>
      </c>
      <c r="C7" s="51"/>
      <c r="D7" s="51"/>
      <c r="E7" s="51" t="s">
        <v>9</v>
      </c>
      <c r="F7" s="51"/>
      <c r="G7" s="51"/>
      <c r="H7" s="51" t="s">
        <v>10</v>
      </c>
      <c r="I7" s="51"/>
      <c r="J7" s="51"/>
      <c r="K7" s="51"/>
      <c r="L7" s="51"/>
      <c r="M7" s="52"/>
    </row>
    <row r="8" spans="1:13" ht="19.5" customHeight="1">
      <c r="A8" s="40"/>
      <c r="B8" s="53"/>
      <c r="C8" s="53"/>
      <c r="D8" s="53"/>
      <c r="E8" s="54"/>
      <c r="F8" s="54"/>
      <c r="G8" s="54"/>
      <c r="H8" s="53"/>
      <c r="I8" s="53"/>
      <c r="J8" s="53"/>
      <c r="K8" s="53"/>
      <c r="L8" s="53"/>
      <c r="M8" s="55"/>
    </row>
    <row r="9" spans="1:13" ht="19.5" customHeight="1">
      <c r="A9" s="4" t="s">
        <v>2</v>
      </c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50"/>
    </row>
    <row r="10" spans="1:13" ht="19.5" customHeight="1">
      <c r="A10" s="4" t="s">
        <v>3</v>
      </c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50"/>
    </row>
    <row r="11" spans="1:13" ht="19.5" customHeight="1">
      <c r="A11" s="4" t="s">
        <v>4</v>
      </c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50"/>
    </row>
    <row r="12" spans="1:13" ht="19.5" customHeight="1">
      <c r="A12" s="88" t="s">
        <v>11</v>
      </c>
      <c r="B12" s="63" t="s">
        <v>12</v>
      </c>
      <c r="C12" s="51"/>
      <c r="D12" s="51"/>
      <c r="E12" s="51" t="s">
        <v>13</v>
      </c>
      <c r="F12" s="51"/>
      <c r="G12" s="51"/>
      <c r="H12" s="51" t="s">
        <v>5</v>
      </c>
      <c r="I12" s="51"/>
      <c r="J12" s="51"/>
      <c r="K12" s="51" t="s">
        <v>14</v>
      </c>
      <c r="L12" s="51"/>
      <c r="M12" s="52"/>
    </row>
    <row r="13" spans="1:13" ht="19.5" customHeight="1">
      <c r="A13" s="89"/>
      <c r="B13" s="64"/>
      <c r="C13" s="65"/>
      <c r="D13" s="65"/>
      <c r="E13" s="66"/>
      <c r="F13" s="66"/>
      <c r="G13" s="66"/>
      <c r="H13" s="67"/>
      <c r="I13" s="67"/>
      <c r="J13" s="67"/>
      <c r="K13" s="68" t="str">
        <f>IFERROR(INDEX(지급기준!A:B,MATCH(승인원!H13,지급기준!A:A,0),2),"")</f>
        <v/>
      </c>
      <c r="L13" s="68"/>
      <c r="M13" s="69"/>
    </row>
    <row r="14" spans="1:13" ht="19.5" customHeight="1">
      <c r="A14" s="89"/>
      <c r="B14" s="70" t="s">
        <v>15</v>
      </c>
      <c r="C14" s="70"/>
      <c r="D14" s="63"/>
      <c r="E14" s="71" t="s">
        <v>16</v>
      </c>
      <c r="F14" s="70"/>
      <c r="G14" s="63"/>
      <c r="H14" s="71" t="s">
        <v>17</v>
      </c>
      <c r="I14" s="70"/>
      <c r="J14" s="63"/>
      <c r="K14" s="71" t="s">
        <v>18</v>
      </c>
      <c r="L14" s="70"/>
      <c r="M14" s="72"/>
    </row>
    <row r="15" spans="1:13" ht="19.5" customHeight="1">
      <c r="A15" s="89"/>
      <c r="B15" s="56"/>
      <c r="C15" s="56"/>
      <c r="D15" s="57"/>
      <c r="E15" s="58"/>
      <c r="F15" s="56"/>
      <c r="G15" s="57"/>
      <c r="H15" s="59" t="str">
        <f>IF(B6="", "", B15+E15)</f>
        <v/>
      </c>
      <c r="I15" s="60"/>
      <c r="J15" s="61"/>
      <c r="K15" s="59" t="str">
        <f>IFERROR(IF((B15-K13)&lt;=0,"기준 충족",(B15-K13)),"")</f>
        <v/>
      </c>
      <c r="L15" s="60"/>
      <c r="M15" s="62"/>
    </row>
    <row r="16" spans="1:13" ht="30" customHeight="1">
      <c r="A16" s="90"/>
      <c r="B16" s="76" t="s">
        <v>19</v>
      </c>
      <c r="C16" s="77"/>
      <c r="D16" s="77"/>
      <c r="E16" s="78"/>
      <c r="F16" s="78"/>
      <c r="G16" s="78"/>
      <c r="H16" s="78"/>
      <c r="I16" s="78"/>
      <c r="J16" s="78"/>
      <c r="K16" s="78"/>
      <c r="L16" s="78"/>
      <c r="M16" s="79"/>
    </row>
    <row r="17" spans="1:13" ht="30" customHeight="1">
      <c r="A17" s="5" t="s">
        <v>20</v>
      </c>
      <c r="B17" s="49"/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50"/>
    </row>
    <row r="18" spans="1:13">
      <c r="A18" s="6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8"/>
    </row>
    <row r="19" spans="1:13" ht="16.5">
      <c r="A19" s="80" t="str">
        <f>IF(콘트롤!A1=0,"위와 같이 특별강의(세미나)를 개최하고자 하오니 승인하여 주시기 바랍니다.", IF(콘트롤!A1=1, "위와 같이 특별강의를 개최하고자 하오니 승인하여 주시기 바랍니다.",  IF(콘트롤!A1=2, "위와 같이 세미나를 개최하고자 하오니 승인하여 주시기 바랍니다.")))</f>
        <v>위와 같이 특별강의(세미나)를 개최하고자 하오니 승인하여 주시기 바랍니다.</v>
      </c>
      <c r="B19" s="81"/>
      <c r="C19" s="81"/>
      <c r="D19" s="81"/>
      <c r="E19" s="81"/>
      <c r="F19" s="81"/>
      <c r="G19" s="81"/>
      <c r="H19" s="81"/>
      <c r="I19" s="81"/>
      <c r="J19" s="81"/>
      <c r="K19" s="81"/>
      <c r="L19" s="81"/>
      <c r="M19" s="82"/>
    </row>
    <row r="20" spans="1:13">
      <c r="A20" s="9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1"/>
    </row>
    <row r="21" spans="1:13">
      <c r="A21" s="12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1"/>
    </row>
    <row r="22" spans="1:13">
      <c r="A22" s="12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1"/>
    </row>
    <row r="23" spans="1:13">
      <c r="A23" s="9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1"/>
    </row>
    <row r="24" spans="1:13" ht="17.25">
      <c r="A24" s="83" t="str">
        <f ca="1">IF(F5&lt;&gt;"",CONCATENATE(YEAR(TODAY()),"년   ",MONTH(TODAY()),"월   ",DAY(TODAY()),"일"),"20    년      월      일")</f>
        <v>20    년      월      일</v>
      </c>
      <c r="B24" s="84"/>
      <c r="C24" s="84"/>
      <c r="D24" s="84"/>
      <c r="E24" s="84"/>
      <c r="F24" s="84"/>
      <c r="G24" s="84"/>
      <c r="H24" s="84"/>
      <c r="I24" s="84"/>
      <c r="J24" s="84"/>
      <c r="K24" s="84"/>
      <c r="L24" s="84"/>
      <c r="M24" s="85"/>
    </row>
    <row r="25" spans="1:13">
      <c r="A25" s="9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1"/>
    </row>
    <row r="26" spans="1:13" ht="16.5">
      <c r="A26" s="9"/>
      <c r="B26" s="10"/>
      <c r="C26" s="10"/>
      <c r="D26" s="10"/>
      <c r="E26" s="10"/>
      <c r="F26" s="86" t="s">
        <v>21</v>
      </c>
      <c r="G26" s="86"/>
      <c r="H26" s="87"/>
      <c r="I26" s="87"/>
      <c r="J26" s="13" t="s">
        <v>22</v>
      </c>
      <c r="K26" s="10"/>
      <c r="L26" s="10"/>
      <c r="M26" s="11"/>
    </row>
    <row r="27" spans="1:13">
      <c r="A27" s="9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1"/>
    </row>
    <row r="28" spans="1:13">
      <c r="A28" s="9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1"/>
    </row>
    <row r="29" spans="1:13" ht="20.25">
      <c r="A29" s="73" t="str">
        <f>IF(B5="", "                       처·실·원·학장 귀하", CONCATENATE(B5,"장 귀하"))</f>
        <v xml:space="preserve">                       처·실·원·학장 귀하</v>
      </c>
      <c r="B29" s="74"/>
      <c r="C29" s="74"/>
      <c r="D29" s="74"/>
      <c r="E29" s="74"/>
      <c r="F29" s="74"/>
      <c r="G29" s="10"/>
      <c r="H29" s="10"/>
      <c r="I29" s="10"/>
      <c r="J29" s="10"/>
      <c r="K29" s="10"/>
      <c r="L29" s="10"/>
      <c r="M29" s="11"/>
    </row>
    <row r="30" spans="1:13">
      <c r="A30" s="14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6"/>
    </row>
    <row r="31" spans="1:13" s="21" customFormat="1" ht="12">
      <c r="A31" s="75" t="s">
        <v>23</v>
      </c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</row>
  </sheetData>
  <sheetProtection sheet="1" objects="1" scenarios="1" selectLockedCells="1"/>
  <mergeCells count="45">
    <mergeCell ref="H14:J14"/>
    <mergeCell ref="K14:M14"/>
    <mergeCell ref="A29:F29"/>
    <mergeCell ref="A31:M31"/>
    <mergeCell ref="B16:D16"/>
    <mergeCell ref="E16:M16"/>
    <mergeCell ref="B17:M17"/>
    <mergeCell ref="A19:M19"/>
    <mergeCell ref="A24:M24"/>
    <mergeCell ref="F26:G26"/>
    <mergeCell ref="H26:I26"/>
    <mergeCell ref="A12:A16"/>
    <mergeCell ref="B15:D15"/>
    <mergeCell ref="E15:G15"/>
    <mergeCell ref="H15:J15"/>
    <mergeCell ref="K15:M15"/>
    <mergeCell ref="B9:M9"/>
    <mergeCell ref="B10:M10"/>
    <mergeCell ref="B11:M11"/>
    <mergeCell ref="B12:D13"/>
    <mergeCell ref="E12:G12"/>
    <mergeCell ref="H12:J12"/>
    <mergeCell ref="K12:M12"/>
    <mergeCell ref="E13:G13"/>
    <mergeCell ref="H13:J13"/>
    <mergeCell ref="K13:M13"/>
    <mergeCell ref="B14:D14"/>
    <mergeCell ref="E14:G14"/>
    <mergeCell ref="B6:M6"/>
    <mergeCell ref="A7:A8"/>
    <mergeCell ref="B7:D7"/>
    <mergeCell ref="E7:G7"/>
    <mergeCell ref="H7:M7"/>
    <mergeCell ref="B8:D8"/>
    <mergeCell ref="E8:G8"/>
    <mergeCell ref="H8:M8"/>
    <mergeCell ref="A2:M2"/>
    <mergeCell ref="B3:M3"/>
    <mergeCell ref="A4:A5"/>
    <mergeCell ref="B4:E4"/>
    <mergeCell ref="B5:E5"/>
    <mergeCell ref="F4:I4"/>
    <mergeCell ref="J4:M4"/>
    <mergeCell ref="F5:I5"/>
    <mergeCell ref="J5:M5"/>
  </mergeCells>
  <phoneticPr fontId="2" type="noConversion"/>
  <dataValidations count="2">
    <dataValidation type="list" allowBlank="1" showInputMessage="1" showErrorMessage="1" error="특강구분에 있는 내용으로 입력하시기 바랍니다." sqref="E13:G13">
      <formula1>특강구분</formula1>
    </dataValidation>
    <dataValidation type="list" allowBlank="1" showInputMessage="1" showErrorMessage="1" error="특강자 유형(직종)이 선택 되었는지 확인하시기 바랍니다." sqref="H13:J13">
      <formula1>INDIRECT($E$13)</formula1>
    </dataValidation>
  </dataValidations>
  <pageMargins left="0.59055118110236227" right="0.59055118110236227" top="0.74803149606299213" bottom="0.74803149606299213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Option Button 2">
              <controlPr defaultSize="0" autoFill="0" autoLine="0" autoPict="0">
                <anchor>
                  <from>
                    <xdr:col>1</xdr:col>
                    <xdr:colOff>209550</xdr:colOff>
                    <xdr:row>2</xdr:row>
                    <xdr:rowOff>0</xdr:rowOff>
                  </from>
                  <to>
                    <xdr:col>3</xdr:col>
                    <xdr:colOff>76200</xdr:colOff>
                    <xdr:row>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Option Button 3">
              <controlPr defaultSize="0" autoFill="0" autoLine="0" autoPict="0">
                <anchor>
                  <from>
                    <xdr:col>3</xdr:col>
                    <xdr:colOff>323850</xdr:colOff>
                    <xdr:row>2</xdr:row>
                    <xdr:rowOff>0</xdr:rowOff>
                  </from>
                  <to>
                    <xdr:col>5</xdr:col>
                    <xdr:colOff>190500</xdr:colOff>
                    <xdr:row>2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"/>
  <sheetViews>
    <sheetView workbookViewId="0"/>
  </sheetViews>
  <sheetFormatPr defaultRowHeight="13.5"/>
  <sheetData>
    <row r="2" spans="2:2">
      <c r="B2">
        <v>1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workbookViewId="0">
      <selection activeCell="G8" sqref="G8"/>
    </sheetView>
  </sheetViews>
  <sheetFormatPr defaultColWidth="14.42578125" defaultRowHeight="12"/>
  <cols>
    <col min="1" max="16384" width="14.42578125" style="26"/>
  </cols>
  <sheetData>
    <row r="1" spans="1:12">
      <c r="A1" s="26" t="s">
        <v>68</v>
      </c>
      <c r="B1" s="26" t="s">
        <v>35</v>
      </c>
      <c r="C1" s="26" t="s">
        <v>36</v>
      </c>
      <c r="D1" s="26" t="s">
        <v>38</v>
      </c>
      <c r="E1" s="26" t="s">
        <v>37</v>
      </c>
      <c r="F1" s="26" t="s">
        <v>39</v>
      </c>
      <c r="G1" s="26" t="s">
        <v>40</v>
      </c>
      <c r="H1" s="26" t="s">
        <v>41</v>
      </c>
      <c r="I1" s="26" t="s">
        <v>42</v>
      </c>
      <c r="J1" s="26" t="s">
        <v>43</v>
      </c>
      <c r="K1" s="26" t="s">
        <v>44</v>
      </c>
      <c r="L1" s="26" t="s">
        <v>45</v>
      </c>
    </row>
    <row r="2" spans="1:12" ht="48">
      <c r="A2" s="26" t="s">
        <v>35</v>
      </c>
      <c r="B2" s="26" t="s">
        <v>106</v>
      </c>
      <c r="C2" s="26" t="s">
        <v>46</v>
      </c>
      <c r="D2" s="26" t="s">
        <v>47</v>
      </c>
      <c r="E2" s="26" t="s">
        <v>48</v>
      </c>
      <c r="F2" s="26" t="s">
        <v>49</v>
      </c>
      <c r="G2" s="26" t="s">
        <v>50</v>
      </c>
      <c r="H2" s="26" t="s">
        <v>64</v>
      </c>
      <c r="I2" s="26" t="s">
        <v>69</v>
      </c>
      <c r="J2" s="26" t="s">
        <v>74</v>
      </c>
      <c r="K2" s="26" t="s">
        <v>52</v>
      </c>
      <c r="L2" s="26" t="s">
        <v>70</v>
      </c>
    </row>
    <row r="3" spans="1:12" ht="24">
      <c r="A3" s="26" t="s">
        <v>36</v>
      </c>
      <c r="C3" s="26" t="s">
        <v>53</v>
      </c>
      <c r="D3" s="26" t="s">
        <v>54</v>
      </c>
      <c r="E3" s="26" t="s">
        <v>55</v>
      </c>
      <c r="F3" s="26" t="s">
        <v>56</v>
      </c>
      <c r="H3" s="26" t="s">
        <v>57</v>
      </c>
      <c r="I3" s="26" t="s">
        <v>71</v>
      </c>
      <c r="J3" s="26" t="s">
        <v>75</v>
      </c>
      <c r="K3" s="26" t="s">
        <v>58</v>
      </c>
      <c r="L3" s="26" t="s">
        <v>72</v>
      </c>
    </row>
    <row r="4" spans="1:12" ht="36">
      <c r="A4" s="26" t="s">
        <v>38</v>
      </c>
      <c r="C4" s="26" t="s">
        <v>59</v>
      </c>
      <c r="F4" s="26" t="s">
        <v>60</v>
      </c>
      <c r="H4" s="26" t="s">
        <v>61</v>
      </c>
      <c r="I4" s="26" t="s">
        <v>62</v>
      </c>
      <c r="J4" s="26" t="s">
        <v>24</v>
      </c>
      <c r="L4" s="26" t="s">
        <v>73</v>
      </c>
    </row>
    <row r="5" spans="1:12" ht="24">
      <c r="A5" s="26" t="s">
        <v>37</v>
      </c>
      <c r="C5" s="26" t="s">
        <v>63</v>
      </c>
      <c r="H5" s="26" t="s">
        <v>51</v>
      </c>
      <c r="I5" s="26" t="s">
        <v>65</v>
      </c>
    </row>
    <row r="6" spans="1:12" ht="24">
      <c r="A6" s="26" t="s">
        <v>39</v>
      </c>
      <c r="I6" s="26" t="s">
        <v>66</v>
      </c>
    </row>
    <row r="7" spans="1:12" ht="24">
      <c r="A7" s="26" t="s">
        <v>40</v>
      </c>
      <c r="I7" s="26" t="s">
        <v>67</v>
      </c>
    </row>
    <row r="8" spans="1:12">
      <c r="A8" s="26" t="s">
        <v>41</v>
      </c>
    </row>
    <row r="9" spans="1:12">
      <c r="A9" s="26" t="s">
        <v>42</v>
      </c>
    </row>
    <row r="10" spans="1:12">
      <c r="A10" s="26" t="s">
        <v>43</v>
      </c>
    </row>
    <row r="11" spans="1:12">
      <c r="A11" s="26" t="s">
        <v>44</v>
      </c>
    </row>
    <row r="12" spans="1:12">
      <c r="A12" s="26" t="s">
        <v>45</v>
      </c>
    </row>
  </sheetData>
  <sheetProtection password="CCFD" sheet="1" selectLockedCells="1" selectUnlockedCells="1"/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C2" sqref="C2"/>
    </sheetView>
  </sheetViews>
  <sheetFormatPr defaultRowHeight="13.5"/>
  <cols>
    <col min="1" max="1" width="4.7109375" style="17" customWidth="1"/>
    <col min="2" max="4" width="10.140625" style="17" customWidth="1"/>
    <col min="5" max="16384" width="9.140625" style="17"/>
  </cols>
  <sheetData>
    <row r="1" spans="1:4" ht="20.25" customHeight="1">
      <c r="A1" s="91" t="s">
        <v>25</v>
      </c>
      <c r="B1" s="18" t="s">
        <v>26</v>
      </c>
      <c r="C1" s="18" t="str">
        <f>IF(RIGHT(승인원!F5)="과", "학과장",IF(RIGHT(승인원!F5,1)="팀", "팀장","학과(팀)장"))</f>
        <v>학과(팀)장</v>
      </c>
      <c r="D1" s="23" t="str">
        <f>IF(RIGHT(승인원!B5,2)="대학","학장",IF(RIGHT(승인원!B5,3)="대학원","원장",IF(RIGHT(승인원!B5,1)="처","처장",IF(RIGHT(승인원!B5,1)="실","실장"," 처·실·원·학장"))))</f>
        <v xml:space="preserve"> 처·실·원·학장</v>
      </c>
    </row>
    <row r="2" spans="1:4" ht="47.25" customHeight="1">
      <c r="A2" s="91"/>
      <c r="B2" s="19"/>
      <c r="C2" s="19"/>
      <c r="D2" s="19"/>
    </row>
  </sheetData>
  <sheetProtection password="CCFD" sheet="1" objects="1" scenarios="1" selectLockedCells="1" selectUnlockedCells="1"/>
  <mergeCells count="1">
    <mergeCell ref="A1:A2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workbookViewId="0">
      <selection activeCell="C9" sqref="C9"/>
    </sheetView>
  </sheetViews>
  <sheetFormatPr defaultRowHeight="13.5"/>
  <cols>
    <col min="1" max="1" width="52.85546875" bestFit="1" customWidth="1"/>
    <col min="2" max="2" width="12" style="20" bestFit="1" customWidth="1"/>
    <col min="3" max="3" width="14.28515625" bestFit="1" customWidth="1"/>
    <col min="4" max="4" width="5.42578125" bestFit="1" customWidth="1"/>
  </cols>
  <sheetData>
    <row r="1" spans="1:4" s="1" customFormat="1" ht="14.25">
      <c r="A1" s="30" t="s">
        <v>76</v>
      </c>
      <c r="B1" s="30" t="s">
        <v>77</v>
      </c>
      <c r="C1" s="30" t="s">
        <v>78</v>
      </c>
      <c r="D1" s="30" t="s">
        <v>79</v>
      </c>
    </row>
    <row r="2" spans="1:4" ht="14.25">
      <c r="A2" s="31" t="s">
        <v>106</v>
      </c>
      <c r="B2" s="27">
        <v>500000</v>
      </c>
      <c r="C2" s="28" t="s">
        <v>80</v>
      </c>
      <c r="D2" s="32" t="s">
        <v>81</v>
      </c>
    </row>
    <row r="3" spans="1:4" ht="14.25">
      <c r="A3" s="31" t="s">
        <v>63</v>
      </c>
      <c r="B3" s="27">
        <v>500000</v>
      </c>
      <c r="C3" s="28" t="s">
        <v>82</v>
      </c>
      <c r="D3" s="32" t="s">
        <v>81</v>
      </c>
    </row>
    <row r="4" spans="1:4" ht="14.25">
      <c r="A4" s="31" t="s">
        <v>59</v>
      </c>
      <c r="B4" s="29">
        <v>400000</v>
      </c>
      <c r="C4" s="28" t="s">
        <v>85</v>
      </c>
      <c r="D4" s="33" t="s">
        <v>86</v>
      </c>
    </row>
    <row r="5" spans="1:4" ht="14.25">
      <c r="A5" s="31" t="s">
        <v>53</v>
      </c>
      <c r="B5" s="29">
        <v>300000</v>
      </c>
      <c r="C5" s="28" t="s">
        <v>82</v>
      </c>
      <c r="D5" s="33" t="s">
        <v>84</v>
      </c>
    </row>
    <row r="6" spans="1:4" ht="14.25">
      <c r="A6" s="31" t="s">
        <v>46</v>
      </c>
      <c r="B6" s="29">
        <v>200000</v>
      </c>
      <c r="C6" s="28" t="s">
        <v>82</v>
      </c>
      <c r="D6" s="33" t="s">
        <v>83</v>
      </c>
    </row>
    <row r="7" spans="1:4" ht="14.25">
      <c r="A7" s="31" t="s">
        <v>54</v>
      </c>
      <c r="B7" s="27">
        <v>500000</v>
      </c>
      <c r="C7" s="28" t="s">
        <v>87</v>
      </c>
      <c r="D7" s="32" t="s">
        <v>81</v>
      </c>
    </row>
    <row r="8" spans="1:4" ht="14.25">
      <c r="A8" s="31" t="s">
        <v>107</v>
      </c>
      <c r="B8" s="29">
        <v>400000</v>
      </c>
      <c r="C8" s="28" t="s">
        <v>87</v>
      </c>
      <c r="D8" s="33" t="s">
        <v>86</v>
      </c>
    </row>
    <row r="9" spans="1:4" ht="14.25">
      <c r="A9" s="31" t="s">
        <v>55</v>
      </c>
      <c r="B9" s="27">
        <v>500000</v>
      </c>
      <c r="C9" s="28" t="s">
        <v>89</v>
      </c>
      <c r="D9" s="32" t="s">
        <v>81</v>
      </c>
    </row>
    <row r="10" spans="1:4" ht="14.25">
      <c r="A10" s="31" t="s">
        <v>48</v>
      </c>
      <c r="B10" s="29">
        <v>300000</v>
      </c>
      <c r="C10" s="28" t="s">
        <v>88</v>
      </c>
      <c r="D10" s="33" t="s">
        <v>84</v>
      </c>
    </row>
    <row r="11" spans="1:4" ht="14.25">
      <c r="A11" s="31" t="s">
        <v>60</v>
      </c>
      <c r="B11" s="27">
        <v>500000</v>
      </c>
      <c r="C11" s="28" t="s">
        <v>90</v>
      </c>
      <c r="D11" s="32" t="s">
        <v>81</v>
      </c>
    </row>
    <row r="12" spans="1:4" ht="14.25">
      <c r="A12" s="31" t="s">
        <v>56</v>
      </c>
      <c r="B12" s="29">
        <v>300000</v>
      </c>
      <c r="C12" s="28" t="s">
        <v>90</v>
      </c>
      <c r="D12" s="33" t="s">
        <v>84</v>
      </c>
    </row>
    <row r="13" spans="1:4" ht="14.25">
      <c r="A13" s="31" t="s">
        <v>49</v>
      </c>
      <c r="B13" s="29">
        <v>200000</v>
      </c>
      <c r="C13" s="28" t="s">
        <v>90</v>
      </c>
      <c r="D13" s="33" t="s">
        <v>83</v>
      </c>
    </row>
    <row r="14" spans="1:4" ht="14.25">
      <c r="A14" s="31" t="s">
        <v>50</v>
      </c>
      <c r="B14" s="29">
        <v>300000</v>
      </c>
      <c r="C14" s="28" t="s">
        <v>91</v>
      </c>
      <c r="D14" s="33" t="s">
        <v>84</v>
      </c>
    </row>
    <row r="15" spans="1:4" ht="14.25">
      <c r="A15" s="31" t="s">
        <v>64</v>
      </c>
      <c r="B15" s="27">
        <v>500000</v>
      </c>
      <c r="C15" s="28" t="s">
        <v>92</v>
      </c>
      <c r="D15" s="32" t="s">
        <v>81</v>
      </c>
    </row>
    <row r="16" spans="1:4" ht="14.25">
      <c r="A16" s="31" t="s">
        <v>57</v>
      </c>
      <c r="B16" s="29">
        <v>400000</v>
      </c>
      <c r="C16" s="28" t="s">
        <v>92</v>
      </c>
      <c r="D16" s="33" t="s">
        <v>86</v>
      </c>
    </row>
    <row r="17" spans="1:4" ht="14.25">
      <c r="A17" s="31" t="s">
        <v>108</v>
      </c>
      <c r="B17" s="29">
        <v>300000</v>
      </c>
      <c r="C17" s="28" t="s">
        <v>92</v>
      </c>
      <c r="D17" s="33" t="s">
        <v>84</v>
      </c>
    </row>
    <row r="18" spans="1:4" ht="14.25">
      <c r="A18" s="31" t="s">
        <v>51</v>
      </c>
      <c r="B18" s="29">
        <v>200000</v>
      </c>
      <c r="C18" s="28" t="s">
        <v>92</v>
      </c>
      <c r="D18" s="33" t="s">
        <v>83</v>
      </c>
    </row>
    <row r="19" spans="1:4" ht="14.25">
      <c r="A19" s="31" t="s">
        <v>67</v>
      </c>
      <c r="B19" s="27">
        <v>500000</v>
      </c>
      <c r="C19" s="28" t="s">
        <v>93</v>
      </c>
      <c r="D19" s="32" t="s">
        <v>81</v>
      </c>
    </row>
    <row r="20" spans="1:4" ht="14.25">
      <c r="A20" s="31" t="s">
        <v>65</v>
      </c>
      <c r="B20" s="29">
        <v>400000</v>
      </c>
      <c r="C20" s="28" t="s">
        <v>93</v>
      </c>
      <c r="D20" s="33" t="s">
        <v>86</v>
      </c>
    </row>
    <row r="21" spans="1:4" ht="14.25">
      <c r="A21" s="31" t="s">
        <v>66</v>
      </c>
      <c r="B21" s="29">
        <v>300000</v>
      </c>
      <c r="C21" s="28" t="s">
        <v>93</v>
      </c>
      <c r="D21" s="33" t="s">
        <v>84</v>
      </c>
    </row>
    <row r="22" spans="1:4" ht="14.25">
      <c r="A22" s="31" t="s">
        <v>109</v>
      </c>
      <c r="B22" s="29">
        <v>200000</v>
      </c>
      <c r="C22" s="28" t="s">
        <v>95</v>
      </c>
      <c r="D22" s="33" t="s">
        <v>83</v>
      </c>
    </row>
    <row r="23" spans="1:4" ht="14.25">
      <c r="A23" s="31" t="s">
        <v>101</v>
      </c>
      <c r="B23" s="29">
        <v>100000</v>
      </c>
      <c r="C23" s="28" t="s">
        <v>93</v>
      </c>
      <c r="D23" s="33" t="s">
        <v>94</v>
      </c>
    </row>
    <row r="24" spans="1:4" ht="14.25">
      <c r="A24" s="31" t="s">
        <v>100</v>
      </c>
      <c r="B24" s="29">
        <v>100000</v>
      </c>
      <c r="C24" s="28" t="s">
        <v>93</v>
      </c>
      <c r="D24" s="33" t="s">
        <v>94</v>
      </c>
    </row>
    <row r="25" spans="1:4" ht="14.25">
      <c r="A25" s="31" t="s">
        <v>74</v>
      </c>
      <c r="B25" s="29">
        <v>100000</v>
      </c>
      <c r="C25" s="33" t="s">
        <v>96</v>
      </c>
      <c r="D25" s="33" t="s">
        <v>94</v>
      </c>
    </row>
    <row r="26" spans="1:4" ht="14.25">
      <c r="A26" s="31" t="s">
        <v>102</v>
      </c>
      <c r="B26" s="29">
        <v>100000</v>
      </c>
      <c r="C26" s="33" t="s">
        <v>96</v>
      </c>
      <c r="D26" s="33" t="s">
        <v>94</v>
      </c>
    </row>
    <row r="27" spans="1:4" ht="14.25">
      <c r="A27" s="31" t="s">
        <v>103</v>
      </c>
      <c r="B27" s="29">
        <v>100000</v>
      </c>
      <c r="C27" s="33" t="s">
        <v>96</v>
      </c>
      <c r="D27" s="33" t="s">
        <v>94</v>
      </c>
    </row>
    <row r="28" spans="1:4" ht="14.25">
      <c r="A28" s="31" t="s">
        <v>58</v>
      </c>
      <c r="B28" s="29">
        <v>300000</v>
      </c>
      <c r="C28" s="28" t="s">
        <v>98</v>
      </c>
      <c r="D28" s="33" t="s">
        <v>84</v>
      </c>
    </row>
    <row r="29" spans="1:4" ht="14.25">
      <c r="A29" s="31" t="s">
        <v>52</v>
      </c>
      <c r="B29" s="29">
        <v>200000</v>
      </c>
      <c r="C29" s="28" t="s">
        <v>97</v>
      </c>
      <c r="D29" s="33" t="s">
        <v>83</v>
      </c>
    </row>
    <row r="30" spans="1:4" ht="14.25">
      <c r="A30" s="31" t="s">
        <v>110</v>
      </c>
      <c r="B30" s="29">
        <v>300000</v>
      </c>
      <c r="C30" s="28" t="s">
        <v>99</v>
      </c>
      <c r="D30" s="33" t="s">
        <v>84</v>
      </c>
    </row>
    <row r="31" spans="1:4" ht="14.25">
      <c r="A31" s="31" t="s">
        <v>104</v>
      </c>
      <c r="B31" s="29">
        <v>200000</v>
      </c>
      <c r="C31" s="28" t="s">
        <v>99</v>
      </c>
      <c r="D31" s="33" t="s">
        <v>83</v>
      </c>
    </row>
    <row r="32" spans="1:4" ht="14.25">
      <c r="A32" s="31" t="s">
        <v>105</v>
      </c>
      <c r="B32" s="29">
        <v>100000</v>
      </c>
      <c r="C32" s="28" t="s">
        <v>99</v>
      </c>
      <c r="D32" s="33" t="s">
        <v>94</v>
      </c>
    </row>
  </sheetData>
  <sheetProtection password="CCFD" sheet="1" selectLockedCells="1" selectUnlockedCells="1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12</vt:i4>
      </vt:variant>
    </vt:vector>
  </HeadingPairs>
  <TitlesOfParts>
    <vt:vector size="18" baseType="lpstr">
      <vt:lpstr>유의사항</vt:lpstr>
      <vt:lpstr>승인원</vt:lpstr>
      <vt:lpstr>콘트롤</vt:lpstr>
      <vt:lpstr>특강구분</vt:lpstr>
      <vt:lpstr>결재박스</vt:lpstr>
      <vt:lpstr>지급기준</vt:lpstr>
      <vt:lpstr>공직자</vt:lpstr>
      <vt:lpstr>교내</vt:lpstr>
      <vt:lpstr>교육자</vt:lpstr>
      <vt:lpstr>기업체</vt:lpstr>
      <vt:lpstr>기타</vt:lpstr>
      <vt:lpstr>명인특강</vt:lpstr>
      <vt:lpstr>법조인</vt:lpstr>
      <vt:lpstr>언론인</vt:lpstr>
      <vt:lpstr>연구소</vt:lpstr>
      <vt:lpstr>정치인</vt:lpstr>
      <vt:lpstr>지방자치단체</vt:lpstr>
      <vt:lpstr>특강구분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T3AD20</cp:lastModifiedBy>
  <cp:lastPrinted>2017-01-02T05:52:01Z</cp:lastPrinted>
  <dcterms:created xsi:type="dcterms:W3CDTF">2013-11-13T00:17:22Z</dcterms:created>
  <dcterms:modified xsi:type="dcterms:W3CDTF">2017-01-03T23:44:12Z</dcterms:modified>
</cp:coreProperties>
</file>